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9040" windowHeight="164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процедур'!$1:$9</definedName>
    <definedName name="_xlnm.Print_Area" localSheetId="1">'График оценочных процедур'!$A$1:$AY$200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95" i="5"/>
  <c r="AR192"/>
  <c r="AR190"/>
  <c r="AR189"/>
  <c r="AR188"/>
  <c r="AR187"/>
  <c r="AR184"/>
  <c r="AR183"/>
  <c r="AR182"/>
  <c r="AR177"/>
  <c r="AR173"/>
  <c r="AR170"/>
  <c r="AR168"/>
  <c r="AR167"/>
  <c r="AR166"/>
  <c r="AR164"/>
  <c r="AR163"/>
  <c r="AR162"/>
  <c r="AR161"/>
  <c r="AR160"/>
  <c r="AR155"/>
  <c r="AR154"/>
  <c r="AR153"/>
  <c r="AR152"/>
  <c r="AR151"/>
  <c r="AR150"/>
  <c r="AR149"/>
  <c r="AR148"/>
  <c r="AR146"/>
  <c r="AR145"/>
  <c r="AR140"/>
  <c r="AR141"/>
  <c r="AR143"/>
  <c r="AR139"/>
  <c r="AR131"/>
  <c r="AR132"/>
  <c r="AR130"/>
  <c r="AR127"/>
  <c r="AR128"/>
  <c r="AR129"/>
  <c r="AR126"/>
  <c r="AR123"/>
  <c r="AR122"/>
  <c r="AR121"/>
  <c r="AR120"/>
  <c r="AR119"/>
  <c r="AR118"/>
  <c r="AR117"/>
  <c r="AR110"/>
  <c r="AR108"/>
  <c r="AR109"/>
  <c r="AR107"/>
  <c r="AR106"/>
  <c r="AR105"/>
  <c r="AR104"/>
  <c r="AR103"/>
  <c r="AR102"/>
  <c r="AR101"/>
  <c r="AR100"/>
  <c r="AR99"/>
  <c r="AR98"/>
  <c r="AR97"/>
  <c r="AR90"/>
  <c r="AR87"/>
  <c r="AR88"/>
  <c r="AR89"/>
  <c r="AR86"/>
  <c r="AR85"/>
  <c r="AR84"/>
  <c r="AR83"/>
  <c r="AR82"/>
  <c r="AR81"/>
  <c r="AR74"/>
  <c r="AR71"/>
  <c r="AR72"/>
  <c r="AR73"/>
  <c r="AR70"/>
  <c r="AR69"/>
  <c r="AR68"/>
  <c r="AR67"/>
  <c r="AR66"/>
  <c r="AR65"/>
  <c r="AR57"/>
  <c r="AR58"/>
  <c r="AR59"/>
  <c r="AR56"/>
  <c r="AR44"/>
  <c r="AR45"/>
  <c r="AR43"/>
  <c r="AR31"/>
  <c r="AR32"/>
  <c r="AR30"/>
  <c r="AR18"/>
  <c r="AR19"/>
  <c r="AR17"/>
  <c r="AS187" l="1"/>
  <c r="AS188"/>
  <c r="AS189"/>
  <c r="AS190"/>
  <c r="AS191"/>
  <c r="AS192"/>
  <c r="AS193"/>
  <c r="AS194"/>
  <c r="AS195"/>
  <c r="AS199"/>
  <c r="AS166" l="1"/>
  <c r="AS167"/>
  <c r="AS168"/>
  <c r="AS169"/>
  <c r="AS170"/>
  <c r="AS171"/>
  <c r="AS172"/>
  <c r="AS173"/>
  <c r="AS174"/>
  <c r="AS177"/>
  <c r="AS147"/>
  <c r="AS148"/>
  <c r="AS149"/>
  <c r="AS150"/>
  <c r="AS151"/>
  <c r="AS152"/>
  <c r="AS153"/>
  <c r="AS154"/>
  <c r="AS124"/>
  <c r="AS126"/>
  <c r="AS127"/>
  <c r="AS128"/>
  <c r="AS129"/>
  <c r="AS130"/>
  <c r="AS131"/>
  <c r="AS132"/>
  <c r="AS134"/>
  <c r="AS107"/>
  <c r="AS108"/>
  <c r="AS109"/>
  <c r="AS110"/>
  <c r="AS112"/>
  <c r="AS106"/>
  <c r="AS88"/>
  <c r="AS89"/>
  <c r="AS90"/>
  <c r="AS92"/>
  <c r="AS76" l="1"/>
  <c r="AS74"/>
  <c r="AS72"/>
  <c r="AS73"/>
  <c r="AS71"/>
  <c r="AS57"/>
  <c r="AS58"/>
  <c r="AS59"/>
  <c r="AR55"/>
  <c r="AR54"/>
  <c r="AR53"/>
  <c r="AR52"/>
  <c r="AR51"/>
  <c r="AS70"/>
  <c r="AS69"/>
  <c r="AS68"/>
  <c r="AS67"/>
  <c r="AS66"/>
  <c r="AS65"/>
  <c r="AQ46"/>
  <c r="AQ45"/>
  <c r="AS45" s="1"/>
  <c r="AQ44"/>
  <c r="AS44" s="1"/>
  <c r="AQ43"/>
  <c r="AS43" s="1"/>
  <c r="AR42"/>
  <c r="AQ42"/>
  <c r="AR41"/>
  <c r="AQ41"/>
  <c r="AR40"/>
  <c r="AQ40"/>
  <c r="AR39"/>
  <c r="AQ39"/>
  <c r="AR38"/>
  <c r="AQ38"/>
  <c r="AR29"/>
  <c r="AR28"/>
  <c r="AR27"/>
  <c r="AR26"/>
  <c r="AR25"/>
  <c r="AQ33"/>
  <c r="AQ32"/>
  <c r="AQ31"/>
  <c r="AS31" s="1"/>
  <c r="AQ30"/>
  <c r="AQ29"/>
  <c r="AQ28"/>
  <c r="AQ27"/>
  <c r="AQ26"/>
  <c r="AQ25"/>
  <c r="AS186"/>
  <c r="AS185"/>
  <c r="AS184"/>
  <c r="AS183"/>
  <c r="AS182"/>
  <c r="AS165"/>
  <c r="AS164"/>
  <c r="AS163"/>
  <c r="AS162"/>
  <c r="AS161"/>
  <c r="AS160"/>
  <c r="AS155"/>
  <c r="AS146"/>
  <c r="AS145"/>
  <c r="AS144"/>
  <c r="AS143"/>
  <c r="AS141"/>
  <c r="AS140"/>
  <c r="AS139"/>
  <c r="AS123"/>
  <c r="AS122"/>
  <c r="AS121"/>
  <c r="AS120"/>
  <c r="AS119"/>
  <c r="AS118"/>
  <c r="AS117"/>
  <c r="AS105"/>
  <c r="AS104"/>
  <c r="AS103"/>
  <c r="AS102"/>
  <c r="AS101"/>
  <c r="AS100"/>
  <c r="AS99"/>
  <c r="AS98"/>
  <c r="AS97"/>
  <c r="AS87"/>
  <c r="AS86"/>
  <c r="AS85"/>
  <c r="AS84"/>
  <c r="AS83"/>
  <c r="AS82"/>
  <c r="AS81"/>
  <c r="AS56"/>
  <c r="AQ20"/>
  <c r="AS20" s="1"/>
  <c r="AQ19"/>
  <c r="AS19" s="1"/>
  <c r="AQ18"/>
  <c r="AS18" s="1"/>
  <c r="AQ17"/>
  <c r="AS17" s="1"/>
  <c r="AR16"/>
  <c r="AQ16"/>
  <c r="AR15"/>
  <c r="AQ15"/>
  <c r="AR14"/>
  <c r="AQ14"/>
  <c r="AR13"/>
  <c r="AQ13"/>
  <c r="AS60" l="1"/>
  <c r="AS53"/>
  <c r="AS55"/>
  <c r="AS13"/>
  <c r="AS42"/>
  <c r="AS52"/>
  <c r="AS51"/>
  <c r="AS40"/>
  <c r="AS16"/>
  <c r="AS39"/>
  <c r="AS15"/>
  <c r="AS54"/>
  <c r="AS33"/>
  <c r="AS46"/>
  <c r="AS41"/>
  <c r="AS14"/>
  <c r="AS38"/>
  <c r="AS27"/>
  <c r="AS32"/>
  <c r="AS28"/>
  <c r="AS29"/>
  <c r="AS30"/>
  <c r="AS26"/>
  <c r="AS25"/>
</calcChain>
</file>

<file path=xl/sharedStrings.xml><?xml version="1.0" encoding="utf-8"?>
<sst xmlns="http://schemas.openxmlformats.org/spreadsheetml/2006/main" count="856" uniqueCount="120">
  <si>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</si>
  <si>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</si>
  <si>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</si>
  <si>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</si>
  <si>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</si>
  <si>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</si>
  <si>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</si>
  <si>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</si>
  <si>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</si>
  <si>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</si>
  <si>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</si>
  <si>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</si>
  <si>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</si>
  <si>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</si>
  <si>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</si>
  <si>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</si>
  <si>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</si>
  <si>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</si>
  <si>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</si>
  <si>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</si>
  <si>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</si>
  <si>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</si>
  <si>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</si>
  <si>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</si>
  <si>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</si>
  <si>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</si>
  <si>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</si>
  <si>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</si>
  <si>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</si>
  <si>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</si>
  <si>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</si>
  <si>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</si>
  <si>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</si>
  <si>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</si>
  <si>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</si>
  <si>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</si>
  <si>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</si>
  <si>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</si>
  <si>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</si>
  <si>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</si>
  <si>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</si>
  <si>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</si>
  <si>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</si>
  <si>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</si>
  <si>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</si>
  <si>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</si>
  <si>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</si>
  <si>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</si>
  <si>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</si>
  <si>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</si>
  <si>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</si>
  <si>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</si>
  <si>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</si>
  <si>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</si>
  <si>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</si>
  <si>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</si>
  <si>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</si>
  <si>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</si>
  <si>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</si>
  <si>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</si>
  <si>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</si>
  <si>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</si>
  <si>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</si>
  <si>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</si>
  <si>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</si>
  <si>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</si>
  <si>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</si>
  <si>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</si>
  <si>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</si>
  <si>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</si>
  <si>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</si>
  <si>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</si>
  <si>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</si>
  <si>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</si>
  <si>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</si>
  <si>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</si>
  <si>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</si>
  <si>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</si>
  <si>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</si>
  <si>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</si>
  <si>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</si>
  <si>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</si>
  <si>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</si>
  <si>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</si>
  <si>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</si>
  <si>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</si>
  <si>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</si>
  <si>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</si>
  <si>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</si>
  <si>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</si>
  <si>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</si>
  <si>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</si>
  <si>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</si>
  <si>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</si>
  <si>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</si>
  <si>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</si>
  <si>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</si>
  <si>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</si>
  <si>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</si>
  <si>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</si>
  <si>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</si>
  <si>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ГОД</t>
  </si>
  <si>
    <t>Тугулымский МО</t>
  </si>
  <si>
    <t>МБОУ Двинская СОШ №28</t>
  </si>
  <si>
    <t>Иностранный язык (английский)</t>
  </si>
  <si>
    <t>Инфографика</t>
  </si>
  <si>
    <t>Читательская грамотность</t>
  </si>
  <si>
    <t>Второй иноситранный язык (немецкий)</t>
  </si>
  <si>
    <t>Говорим и пишем правильно</t>
  </si>
  <si>
    <t>Математическое моделирование</t>
  </si>
  <si>
    <t>Обществознание: теория и практика</t>
  </si>
  <si>
    <t>КР</t>
  </si>
  <si>
    <t>ВПР</t>
  </si>
  <si>
    <t xml:space="preserve"> </t>
  </si>
  <si>
    <t>ВПР*</t>
  </si>
  <si>
    <t>ВПР * - Всероссийская проверочная работа (на основе случайного выбора)</t>
  </si>
  <si>
    <t>ГТО</t>
  </si>
  <si>
    <t>График оценочных процедур на 2025-2026 уч.год</t>
  </si>
  <si>
    <t>85</t>
  </si>
  <si>
    <t>01.09.2025 г.</t>
  </si>
</sst>
</file>

<file path=xl/styles.xml><?xml version="1.0" encoding="utf-8"?>
<styleSheet xmlns="http://schemas.openxmlformats.org/spreadsheetml/2006/main">
  <numFmts count="1">
    <numFmt numFmtId="164" formatCode="dd\.mm\.yyyy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2" fillId="5" borderId="1" xfId="0" applyFont="1" applyFill="1" applyBorder="1"/>
    <xf numFmtId="0" fontId="2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4" borderId="0" xfId="0" applyFont="1" applyFill="1"/>
    <xf numFmtId="0" fontId="2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0" xfId="0" applyFont="1" applyFill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49" fontId="25" fillId="0" borderId="1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textRotation="90" wrapText="1"/>
    </xf>
    <xf numFmtId="49" fontId="2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19"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0" t="s">
        <v>50</v>
      </c>
    </row>
    <row r="2" spans="1:1" ht="18.75">
      <c r="A2" s="11"/>
    </row>
    <row r="3" spans="1:1" ht="138.75" customHeight="1">
      <c r="A3" s="12" t="s">
        <v>98</v>
      </c>
    </row>
    <row r="4" spans="1:1" ht="243.75">
      <c r="A4" s="17" t="s">
        <v>89</v>
      </c>
    </row>
    <row r="5" spans="1:1" ht="31.5" customHeight="1">
      <c r="A5" s="12" t="s">
        <v>41</v>
      </c>
    </row>
    <row r="6" spans="1:1" ht="28.5" customHeight="1">
      <c r="A6" s="13" t="s">
        <v>42</v>
      </c>
    </row>
    <row r="7" spans="1:1" ht="19.5" customHeight="1">
      <c r="A7" s="13" t="s">
        <v>43</v>
      </c>
    </row>
    <row r="8" spans="1:1" s="15" customFormat="1" ht="26.25" customHeight="1">
      <c r="A8" s="14" t="s">
        <v>72</v>
      </c>
    </row>
    <row r="9" spans="1:1" s="15" customFormat="1" ht="25.5" customHeight="1">
      <c r="A9" s="14" t="s">
        <v>44</v>
      </c>
    </row>
    <row r="10" spans="1:1" s="15" customFormat="1" ht="39" customHeight="1">
      <c r="A10" s="18" t="s">
        <v>57</v>
      </c>
    </row>
    <row r="11" spans="1:1" s="15" customFormat="1" ht="36.75" customHeight="1">
      <c r="A11" s="18" t="s">
        <v>73</v>
      </c>
    </row>
    <row r="12" spans="1:1" s="15" customFormat="1" ht="18.75">
      <c r="A12" s="14" t="s">
        <v>92</v>
      </c>
    </row>
    <row r="13" spans="1:1" s="15" customFormat="1" ht="37.5">
      <c r="A13" s="16" t="s">
        <v>45</v>
      </c>
    </row>
    <row r="14" spans="1:1" s="15" customFormat="1" ht="18.75">
      <c r="A14" s="18" t="s">
        <v>66</v>
      </c>
    </row>
    <row r="15" spans="1:1" s="15" customFormat="1" ht="18.75">
      <c r="A15" s="14" t="s">
        <v>46</v>
      </c>
    </row>
    <row r="16" spans="1:1" s="15" customFormat="1" ht="18.75">
      <c r="A16" s="18" t="s">
        <v>60</v>
      </c>
    </row>
    <row r="17" spans="1:1" s="15" customFormat="1" ht="18.75">
      <c r="A17" s="14" t="s">
        <v>47</v>
      </c>
    </row>
    <row r="18" spans="1:1" s="15" customFormat="1" ht="37.5">
      <c r="A18" s="18" t="s">
        <v>87</v>
      </c>
    </row>
    <row r="19" spans="1:1" s="15" customFormat="1" ht="18.75">
      <c r="A19" s="16" t="s">
        <v>48</v>
      </c>
    </row>
    <row r="20" spans="1:1" s="15" customFormat="1" ht="37.5">
      <c r="A20" s="18" t="s">
        <v>67</v>
      </c>
    </row>
    <row r="21" spans="1:1" s="15" customFormat="1" ht="37.5">
      <c r="A21" s="14" t="s">
        <v>100</v>
      </c>
    </row>
    <row r="22" spans="1:1" s="15" customFormat="1" ht="18">
      <c r="A22" s="14"/>
    </row>
    <row r="23" spans="1:1" s="15" customFormat="1" ht="150">
      <c r="A23" s="16" t="s">
        <v>99</v>
      </c>
    </row>
    <row r="24" spans="1:1" s="15" customFormat="1" ht="37.5">
      <c r="A24" s="29" t="s">
        <v>69</v>
      </c>
    </row>
    <row r="25" spans="1:1" s="15" customFormat="1" ht="75">
      <c r="A25" s="16" t="s">
        <v>49</v>
      </c>
    </row>
    <row r="26" spans="1:1" s="15" customFormat="1" ht="93.75">
      <c r="A26" s="16" t="s">
        <v>56</v>
      </c>
    </row>
    <row r="27" spans="1:1" s="15" customFormat="1" ht="93.75">
      <c r="A27" s="29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00"/>
  <sheetViews>
    <sheetView tabSelected="1" view="pageBreakPreview" zoomScale="110" zoomScaleNormal="85" zoomScaleSheetLayoutView="110" workbookViewId="0">
      <selection activeCell="E10" sqref="E10:AP10"/>
    </sheetView>
  </sheetViews>
  <sheetFormatPr defaultRowHeight="12.75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4" customFormat="1" ht="63" customHeight="1">
      <c r="A1" s="27"/>
      <c r="B1" s="27"/>
      <c r="C1" s="27"/>
      <c r="D1" s="27"/>
      <c r="E1" s="27"/>
      <c r="F1" s="27"/>
      <c r="G1" s="82"/>
      <c r="H1" s="27"/>
      <c r="L1" s="84" t="s">
        <v>117</v>
      </c>
      <c r="AC1" s="75"/>
      <c r="AD1" s="75"/>
      <c r="AL1" s="75"/>
      <c r="AM1" s="75"/>
      <c r="AN1" s="75"/>
      <c r="AO1" s="75"/>
      <c r="AP1" s="75"/>
      <c r="AQ1" s="75"/>
      <c r="AR1" s="75"/>
      <c r="AS1" s="75"/>
    </row>
    <row r="2" spans="1:48" ht="21.75" customHeight="1">
      <c r="A2" s="28" t="s">
        <v>53</v>
      </c>
      <c r="B2" s="122" t="s">
        <v>102</v>
      </c>
      <c r="C2" s="85"/>
      <c r="D2" s="78"/>
      <c r="F2" s="82"/>
      <c r="G2" s="83" t="s">
        <v>90</v>
      </c>
      <c r="H2" s="27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2"/>
      <c r="AE2" s="32"/>
      <c r="AF2" s="32"/>
      <c r="AG2" s="32"/>
      <c r="AH2" s="32"/>
      <c r="AI2" s="31"/>
      <c r="AJ2" s="31"/>
      <c r="AK2" s="31"/>
      <c r="AL2" s="53"/>
      <c r="AM2" s="53"/>
      <c r="AN2" s="53"/>
      <c r="AO2" s="60"/>
      <c r="AP2" s="60"/>
      <c r="AQ2" s="60"/>
      <c r="AR2" s="60"/>
      <c r="AS2" s="60"/>
      <c r="AT2" s="31"/>
      <c r="AU2" s="31"/>
      <c r="AV2" s="31"/>
    </row>
    <row r="3" spans="1:48" ht="40.5" customHeight="1">
      <c r="A3" s="28" t="s">
        <v>62</v>
      </c>
      <c r="B3" s="121" t="s">
        <v>103</v>
      </c>
      <c r="C3" s="31"/>
      <c r="D3" s="78"/>
      <c r="E3" s="30"/>
      <c r="F3" s="30"/>
      <c r="G3" s="170" t="s">
        <v>88</v>
      </c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2"/>
      <c r="X3" s="175" t="s">
        <v>59</v>
      </c>
      <c r="Y3" s="176"/>
      <c r="Z3" s="176"/>
      <c r="AA3" s="176"/>
      <c r="AB3" s="177"/>
      <c r="AC3" s="151" t="s">
        <v>75</v>
      </c>
      <c r="AD3" s="152"/>
      <c r="AE3" s="152"/>
      <c r="AF3" s="152"/>
      <c r="AG3" s="152"/>
      <c r="AH3" s="152"/>
      <c r="AI3" s="152"/>
      <c r="AJ3" s="152"/>
      <c r="AK3" s="152"/>
      <c r="AL3" s="152"/>
      <c r="AM3" s="153"/>
      <c r="AN3" s="164" t="s">
        <v>76</v>
      </c>
      <c r="AO3" s="164"/>
      <c r="AP3" s="56" t="s">
        <v>77</v>
      </c>
      <c r="AQ3" s="56"/>
      <c r="AR3" s="61"/>
      <c r="AS3" s="31"/>
      <c r="AT3" s="31"/>
      <c r="AU3" s="58"/>
      <c r="AV3" s="31"/>
    </row>
    <row r="4" spans="1:48" ht="22.5" customHeight="1">
      <c r="B4" s="184" t="s">
        <v>63</v>
      </c>
      <c r="C4" s="184"/>
      <c r="D4" s="31"/>
      <c r="E4" s="31"/>
      <c r="F4" s="33"/>
      <c r="G4" s="81" t="s">
        <v>79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78" t="s">
        <v>93</v>
      </c>
      <c r="Y4" s="179"/>
      <c r="Z4" s="179"/>
      <c r="AA4" s="179"/>
      <c r="AB4" s="180"/>
      <c r="AC4" s="154"/>
      <c r="AD4" s="155"/>
      <c r="AE4" s="155"/>
      <c r="AF4" s="155"/>
      <c r="AG4" s="155"/>
      <c r="AH4" s="155"/>
      <c r="AI4" s="155"/>
      <c r="AJ4" s="155"/>
      <c r="AK4" s="155"/>
      <c r="AL4" s="155"/>
      <c r="AM4" s="156"/>
      <c r="AN4" s="164"/>
      <c r="AO4" s="164"/>
      <c r="AP4" s="174" t="s">
        <v>78</v>
      </c>
      <c r="AQ4" s="174"/>
      <c r="AU4" s="58"/>
      <c r="AV4" s="31"/>
    </row>
    <row r="5" spans="1:48" ht="42.75" customHeight="1">
      <c r="A5" s="123" t="s">
        <v>64</v>
      </c>
      <c r="B5" s="122" t="s">
        <v>118</v>
      </c>
      <c r="C5" s="36" t="s">
        <v>54</v>
      </c>
      <c r="D5" s="3"/>
      <c r="E5" s="31"/>
      <c r="F5" s="33"/>
      <c r="G5" s="173" t="s">
        <v>80</v>
      </c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81"/>
      <c r="Y5" s="181"/>
      <c r="Z5" s="181"/>
      <c r="AA5" s="181"/>
      <c r="AB5" s="182"/>
      <c r="AC5" s="157"/>
      <c r="AD5" s="158"/>
      <c r="AE5" s="158"/>
      <c r="AF5" s="158"/>
      <c r="AG5" s="158"/>
      <c r="AH5" s="158"/>
      <c r="AI5" s="158"/>
      <c r="AJ5" s="158"/>
      <c r="AK5" s="158"/>
      <c r="AL5" s="158"/>
      <c r="AM5" s="159"/>
      <c r="AN5" s="164"/>
      <c r="AO5" s="164"/>
      <c r="AP5" s="165" t="s">
        <v>62</v>
      </c>
      <c r="AQ5" s="166"/>
      <c r="AU5" s="58"/>
      <c r="AV5" s="31"/>
    </row>
    <row r="6" spans="1:48" ht="35.25" customHeight="1">
      <c r="A6" s="66" t="s">
        <v>65</v>
      </c>
      <c r="B6" s="124" t="s">
        <v>119</v>
      </c>
      <c r="C6" s="36" t="s">
        <v>55</v>
      </c>
      <c r="D6" s="35"/>
      <c r="E6" s="34"/>
      <c r="F6" s="3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67" t="s">
        <v>94</v>
      </c>
      <c r="Y6" s="168"/>
      <c r="Z6" s="168"/>
      <c r="AA6" s="168"/>
      <c r="AB6" s="168"/>
      <c r="AC6" s="68" t="s">
        <v>95</v>
      </c>
      <c r="AD6" s="62"/>
      <c r="AE6" s="62"/>
      <c r="AF6" s="62"/>
      <c r="AG6" s="62"/>
      <c r="AH6" s="53"/>
      <c r="AU6" s="31"/>
      <c r="AV6" s="31"/>
    </row>
    <row r="7" spans="1:48" ht="26.25" customHeight="1">
      <c r="A7" s="160" t="s">
        <v>91</v>
      </c>
      <c r="B7" s="160"/>
      <c r="C7" s="161" t="s">
        <v>101</v>
      </c>
      <c r="D7" s="161"/>
      <c r="E7" s="31"/>
      <c r="F7" s="3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Y7" s="59"/>
      <c r="Z7" s="31"/>
      <c r="AB7" s="59"/>
      <c r="AC7" s="70" t="s">
        <v>97</v>
      </c>
      <c r="AP7" s="52"/>
      <c r="AQ7" s="52"/>
      <c r="AR7" s="52"/>
      <c r="AS7" s="31"/>
    </row>
    <row r="8" spans="1:48" ht="26.25" customHeight="1">
      <c r="A8" s="103"/>
      <c r="B8" s="103"/>
      <c r="C8" s="104"/>
      <c r="D8" s="104"/>
      <c r="E8" s="31"/>
      <c r="F8" s="33"/>
      <c r="G8" s="105"/>
      <c r="H8" s="105"/>
      <c r="I8" s="105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Y8" s="59"/>
      <c r="Z8" s="31"/>
      <c r="AB8" s="59"/>
      <c r="AC8" s="67" t="s">
        <v>115</v>
      </c>
      <c r="AP8" s="52"/>
      <c r="AQ8" s="52"/>
      <c r="AR8" s="52"/>
      <c r="AS8" s="31"/>
    </row>
    <row r="9" spans="1:48" ht="22.5" customHeight="1">
      <c r="A9" s="71"/>
      <c r="B9" s="71"/>
      <c r="C9" s="71"/>
      <c r="D9" s="72"/>
      <c r="E9" s="72"/>
      <c r="F9" s="72"/>
      <c r="G9" s="73"/>
      <c r="H9" s="73"/>
      <c r="I9" s="71"/>
      <c r="J9" s="31"/>
      <c r="K9" s="31"/>
      <c r="X9" s="80"/>
      <c r="Y9" s="31"/>
      <c r="Z9" s="51"/>
      <c r="AA9" s="51"/>
      <c r="AB9" s="51"/>
      <c r="AC9" s="67" t="s">
        <v>96</v>
      </c>
      <c r="AD9" s="52"/>
      <c r="AE9" s="52"/>
      <c r="AF9" s="52"/>
      <c r="AG9" s="52"/>
      <c r="AH9" s="52"/>
      <c r="AI9" s="52"/>
      <c r="AJ9" s="52"/>
      <c r="AK9" s="86"/>
      <c r="AL9" s="69"/>
      <c r="AM9" s="52"/>
      <c r="AN9" s="52"/>
      <c r="AO9" s="52"/>
      <c r="AP9" s="52"/>
      <c r="AQ9" s="52"/>
      <c r="AR9" s="52"/>
      <c r="AS9" s="53"/>
    </row>
    <row r="10" spans="1:48" s="2" customFormat="1" ht="120.75" customHeight="1">
      <c r="A10" s="196" t="s">
        <v>14</v>
      </c>
      <c r="B10" s="196"/>
      <c r="C10" s="196"/>
      <c r="D10" s="196"/>
      <c r="E10" s="197" t="s">
        <v>38</v>
      </c>
      <c r="F10" s="197"/>
      <c r="G10" s="197"/>
      <c r="H10" s="197"/>
      <c r="I10" s="197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69" t="s">
        <v>19</v>
      </c>
      <c r="AR10" s="169" t="s">
        <v>21</v>
      </c>
      <c r="AS10" s="185" t="s">
        <v>20</v>
      </c>
    </row>
    <row r="11" spans="1:48" s="2" customFormat="1" ht="21.75" customHeight="1">
      <c r="A11" s="126" t="s">
        <v>0</v>
      </c>
      <c r="B11" s="128"/>
      <c r="C11" s="149" t="s">
        <v>58</v>
      </c>
      <c r="D11" s="22" t="s">
        <v>17</v>
      </c>
      <c r="E11" s="136" t="s">
        <v>1</v>
      </c>
      <c r="F11" s="136"/>
      <c r="G11" s="136"/>
      <c r="H11" s="136"/>
      <c r="I11" s="136" t="s">
        <v>2</v>
      </c>
      <c r="J11" s="136"/>
      <c r="K11" s="136"/>
      <c r="L11" s="136"/>
      <c r="M11" s="136" t="s">
        <v>3</v>
      </c>
      <c r="N11" s="136"/>
      <c r="O11" s="136"/>
      <c r="P11" s="136"/>
      <c r="Q11" s="136" t="s">
        <v>4</v>
      </c>
      <c r="R11" s="136"/>
      <c r="S11" s="136"/>
      <c r="T11" s="136"/>
      <c r="U11" s="136" t="s">
        <v>5</v>
      </c>
      <c r="V11" s="136"/>
      <c r="W11" s="136"/>
      <c r="X11" s="136" t="s">
        <v>6</v>
      </c>
      <c r="Y11" s="136"/>
      <c r="Z11" s="136"/>
      <c r="AA11" s="136"/>
      <c r="AB11" s="136" t="s">
        <v>7</v>
      </c>
      <c r="AC11" s="136"/>
      <c r="AD11" s="136"/>
      <c r="AE11" s="136" t="s">
        <v>8</v>
      </c>
      <c r="AF11" s="136"/>
      <c r="AG11" s="136"/>
      <c r="AH11" s="136"/>
      <c r="AI11" s="136"/>
      <c r="AJ11" s="136" t="s">
        <v>9</v>
      </c>
      <c r="AK11" s="136"/>
      <c r="AL11" s="136"/>
      <c r="AM11" s="136" t="s">
        <v>10</v>
      </c>
      <c r="AN11" s="136"/>
      <c r="AO11" s="136"/>
      <c r="AP11" s="136"/>
      <c r="AQ11" s="169"/>
      <c r="AR11" s="169"/>
      <c r="AS11" s="185"/>
    </row>
    <row r="12" spans="1:48" s="6" customFormat="1" ht="11.25" customHeight="1">
      <c r="A12" s="129"/>
      <c r="B12" s="131"/>
      <c r="C12" s="150"/>
      <c r="D12" s="22" t="s">
        <v>18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69"/>
      <c r="AR12" s="169"/>
      <c r="AS12" s="185"/>
    </row>
    <row r="13" spans="1:48" s="6" customFormat="1" ht="11.25" customHeight="1">
      <c r="A13" s="147" t="s">
        <v>74</v>
      </c>
      <c r="B13" s="87" t="s">
        <v>12</v>
      </c>
      <c r="C13" s="37">
        <v>1</v>
      </c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38">
        <f>COUNTA(E13:AP13)</f>
        <v>0</v>
      </c>
      <c r="AR13" s="3">
        <f>33*5</f>
        <v>165</v>
      </c>
      <c r="AS13" s="39">
        <f>AQ13/AR13</f>
        <v>0</v>
      </c>
    </row>
    <row r="14" spans="1:48" ht="12.75" customHeight="1">
      <c r="A14" s="148"/>
      <c r="B14" s="87" t="s">
        <v>11</v>
      </c>
      <c r="C14" s="37">
        <v>1</v>
      </c>
      <c r="D14" s="24"/>
      <c r="E14" s="4"/>
      <c r="F14" s="4"/>
      <c r="G14" s="4"/>
      <c r="H14" s="4"/>
      <c r="I14" s="4"/>
      <c r="J14" s="2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8">
        <f t="shared" ref="AQ14" si="0">COUNTA(E14:AP14)</f>
        <v>0</v>
      </c>
      <c r="AR14" s="3">
        <f t="shared" ref="AR14:AR15" si="1">33*4</f>
        <v>132</v>
      </c>
      <c r="AS14" s="39">
        <f t="shared" ref="AS14:AS20" si="2">AQ14/AR14</f>
        <v>0</v>
      </c>
    </row>
    <row r="15" spans="1:48" ht="26.25" customHeight="1">
      <c r="A15" s="148"/>
      <c r="B15" s="87" t="s">
        <v>15</v>
      </c>
      <c r="C15" s="37">
        <v>1</v>
      </c>
      <c r="D15" s="24"/>
      <c r="E15" s="4"/>
      <c r="F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8">
        <f>COUNTA(E15:AP15)</f>
        <v>0</v>
      </c>
      <c r="AR15" s="3">
        <f t="shared" si="1"/>
        <v>132</v>
      </c>
      <c r="AS15" s="39">
        <f t="shared" si="2"/>
        <v>0</v>
      </c>
    </row>
    <row r="16" spans="1:48" ht="12.75" customHeight="1">
      <c r="A16" s="148"/>
      <c r="B16" s="87" t="s">
        <v>16</v>
      </c>
      <c r="C16" s="37">
        <v>1</v>
      </c>
      <c r="D16" s="24"/>
      <c r="E16" s="4"/>
      <c r="F16" s="4"/>
      <c r="G16" s="2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8">
        <f t="shared" ref="AQ16:AQ20" si="3">COUNTA(E16:AP16)</f>
        <v>0</v>
      </c>
      <c r="AR16" s="3">
        <f t="shared" ref="AR16" si="4">33*2</f>
        <v>66</v>
      </c>
      <c r="AS16" s="39">
        <f t="shared" si="2"/>
        <v>0</v>
      </c>
    </row>
    <row r="17" spans="1:45" ht="12.75" customHeight="1">
      <c r="A17" s="148"/>
      <c r="B17" s="87" t="s">
        <v>51</v>
      </c>
      <c r="C17" s="37">
        <v>1</v>
      </c>
      <c r="D17" s="24"/>
      <c r="E17" s="4"/>
      <c r="F17" s="4"/>
      <c r="G17" s="26"/>
      <c r="H17" s="2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8">
        <f t="shared" si="3"/>
        <v>0</v>
      </c>
      <c r="AR17" s="3">
        <f>33*1</f>
        <v>33</v>
      </c>
      <c r="AS17" s="39">
        <f t="shared" si="2"/>
        <v>0</v>
      </c>
    </row>
    <row r="18" spans="1:45" ht="12.75" customHeight="1">
      <c r="A18" s="148"/>
      <c r="B18" s="87" t="s">
        <v>52</v>
      </c>
      <c r="C18" s="37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8">
        <f t="shared" si="3"/>
        <v>0</v>
      </c>
      <c r="AR18" s="3">
        <f t="shared" ref="AR18:AR19" si="5">33*1</f>
        <v>33</v>
      </c>
      <c r="AS18" s="39">
        <f t="shared" si="2"/>
        <v>0</v>
      </c>
    </row>
    <row r="19" spans="1:45" ht="12.75" customHeight="1">
      <c r="A19" s="148"/>
      <c r="B19" s="87" t="s">
        <v>71</v>
      </c>
      <c r="C19" s="37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8">
        <f t="shared" si="3"/>
        <v>0</v>
      </c>
      <c r="AR19" s="3">
        <f t="shared" si="5"/>
        <v>33</v>
      </c>
      <c r="AS19" s="39">
        <f t="shared" si="2"/>
        <v>0</v>
      </c>
    </row>
    <row r="20" spans="1:45" ht="30.75" customHeight="1">
      <c r="A20" s="148"/>
      <c r="B20" s="88" t="s">
        <v>68</v>
      </c>
      <c r="C20" s="37">
        <v>1</v>
      </c>
      <c r="D20" s="2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4"/>
      <c r="AM20" s="7"/>
      <c r="AN20" s="7"/>
      <c r="AO20" s="7"/>
      <c r="AP20" s="7"/>
      <c r="AQ20" s="38">
        <f t="shared" si="3"/>
        <v>0</v>
      </c>
      <c r="AR20" s="3">
        <v>66</v>
      </c>
      <c r="AS20" s="39">
        <f t="shared" si="2"/>
        <v>0</v>
      </c>
    </row>
    <row r="21" spans="1:45" s="43" customFormat="1" ht="27" customHeight="1">
      <c r="A21" s="162"/>
      <c r="B21" s="162"/>
      <c r="C21" s="162"/>
      <c r="D21" s="1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4"/>
      <c r="AN21" s="64"/>
      <c r="AO21" s="64"/>
      <c r="AP21" s="64"/>
      <c r="AQ21" s="64"/>
      <c r="AR21" s="64"/>
      <c r="AS21" s="64"/>
    </row>
    <row r="22" spans="1:45" s="2" customFormat="1" ht="111.75" customHeight="1">
      <c r="A22" s="196" t="s">
        <v>13</v>
      </c>
      <c r="B22" s="196"/>
      <c r="C22" s="196"/>
      <c r="D22" s="196"/>
      <c r="E22" s="137" t="s">
        <v>38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9"/>
      <c r="AQ22" s="169" t="s">
        <v>19</v>
      </c>
      <c r="AR22" s="169" t="s">
        <v>21</v>
      </c>
      <c r="AS22" s="185" t="s">
        <v>20</v>
      </c>
    </row>
    <row r="23" spans="1:45" s="2" customFormat="1" ht="21.75" customHeight="1">
      <c r="A23" s="126" t="s">
        <v>0</v>
      </c>
      <c r="B23" s="128"/>
      <c r="C23" s="149" t="s">
        <v>58</v>
      </c>
      <c r="D23" s="22" t="s">
        <v>17</v>
      </c>
      <c r="E23" s="136" t="s">
        <v>1</v>
      </c>
      <c r="F23" s="136"/>
      <c r="G23" s="136"/>
      <c r="H23" s="136"/>
      <c r="I23" s="136" t="s">
        <v>2</v>
      </c>
      <c r="J23" s="136"/>
      <c r="K23" s="136"/>
      <c r="L23" s="136"/>
      <c r="M23" s="136" t="s">
        <v>3</v>
      </c>
      <c r="N23" s="136"/>
      <c r="O23" s="136"/>
      <c r="P23" s="136"/>
      <c r="Q23" s="136" t="s">
        <v>4</v>
      </c>
      <c r="R23" s="136"/>
      <c r="S23" s="136"/>
      <c r="T23" s="136"/>
      <c r="U23" s="136" t="s">
        <v>5</v>
      </c>
      <c r="V23" s="136"/>
      <c r="W23" s="136"/>
      <c r="X23" s="136" t="s">
        <v>6</v>
      </c>
      <c r="Y23" s="136"/>
      <c r="Z23" s="136"/>
      <c r="AA23" s="136"/>
      <c r="AB23" s="136" t="s">
        <v>7</v>
      </c>
      <c r="AC23" s="136"/>
      <c r="AD23" s="136"/>
      <c r="AE23" s="136" t="s">
        <v>8</v>
      </c>
      <c r="AF23" s="136"/>
      <c r="AG23" s="136"/>
      <c r="AH23" s="136"/>
      <c r="AI23" s="136"/>
      <c r="AJ23" s="136" t="s">
        <v>9</v>
      </c>
      <c r="AK23" s="136"/>
      <c r="AL23" s="136"/>
      <c r="AM23" s="136" t="s">
        <v>10</v>
      </c>
      <c r="AN23" s="136"/>
      <c r="AO23" s="136"/>
      <c r="AP23" s="136"/>
      <c r="AQ23" s="169"/>
      <c r="AR23" s="169"/>
      <c r="AS23" s="185"/>
    </row>
    <row r="24" spans="1:45" s="6" customFormat="1" ht="11.25" customHeight="1">
      <c r="A24" s="129"/>
      <c r="B24" s="131"/>
      <c r="C24" s="150"/>
      <c r="D24" s="22" t="s">
        <v>18</v>
      </c>
      <c r="E24" s="5">
        <v>1</v>
      </c>
      <c r="F24" s="5">
        <v>2</v>
      </c>
      <c r="G24" s="5">
        <v>3</v>
      </c>
      <c r="H24" s="5">
        <v>4</v>
      </c>
      <c r="I24" s="5">
        <v>5</v>
      </c>
      <c r="J24" s="5">
        <v>6</v>
      </c>
      <c r="K24" s="5">
        <v>7</v>
      </c>
      <c r="L24" s="5">
        <v>8</v>
      </c>
      <c r="M24" s="5">
        <v>9</v>
      </c>
      <c r="N24" s="5">
        <v>10</v>
      </c>
      <c r="O24" s="5">
        <v>11</v>
      </c>
      <c r="P24" s="5">
        <v>12</v>
      </c>
      <c r="Q24" s="5">
        <v>13</v>
      </c>
      <c r="R24" s="5">
        <v>14</v>
      </c>
      <c r="S24" s="5">
        <v>15</v>
      </c>
      <c r="T24" s="5">
        <v>16</v>
      </c>
      <c r="U24" s="5">
        <v>17</v>
      </c>
      <c r="V24" s="5">
        <v>18</v>
      </c>
      <c r="W24" s="5">
        <v>19</v>
      </c>
      <c r="X24" s="5">
        <v>20</v>
      </c>
      <c r="Y24" s="5">
        <v>21</v>
      </c>
      <c r="Z24" s="5">
        <v>22</v>
      </c>
      <c r="AA24" s="5">
        <v>23</v>
      </c>
      <c r="AB24" s="5">
        <v>24</v>
      </c>
      <c r="AC24" s="5">
        <v>25</v>
      </c>
      <c r="AD24" s="5">
        <v>26</v>
      </c>
      <c r="AE24" s="5">
        <v>27</v>
      </c>
      <c r="AF24" s="5">
        <v>28</v>
      </c>
      <c r="AG24" s="5">
        <v>29</v>
      </c>
      <c r="AH24" s="5">
        <v>30</v>
      </c>
      <c r="AI24" s="5">
        <v>31</v>
      </c>
      <c r="AJ24" s="5">
        <v>32</v>
      </c>
      <c r="AK24" s="5">
        <v>33</v>
      </c>
      <c r="AL24" s="5">
        <v>34</v>
      </c>
      <c r="AM24" s="5">
        <v>35</v>
      </c>
      <c r="AN24" s="5">
        <v>36</v>
      </c>
      <c r="AO24" s="5">
        <v>37</v>
      </c>
      <c r="AP24" s="5">
        <v>38</v>
      </c>
      <c r="AQ24" s="169"/>
      <c r="AR24" s="169"/>
      <c r="AS24" s="185"/>
    </row>
    <row r="25" spans="1:45" ht="12.75" customHeight="1">
      <c r="A25" s="147" t="s">
        <v>24</v>
      </c>
      <c r="B25" s="91" t="s">
        <v>12</v>
      </c>
      <c r="C25" s="37">
        <v>2</v>
      </c>
      <c r="D25" s="44"/>
      <c r="E25" s="25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5"/>
      <c r="R25" s="25"/>
      <c r="S25" s="25"/>
      <c r="T25" s="101" t="s">
        <v>111</v>
      </c>
      <c r="U25" s="25"/>
      <c r="V25" s="101" t="s">
        <v>111</v>
      </c>
      <c r="W25" s="25"/>
      <c r="X25" s="25"/>
      <c r="Y25" s="25"/>
      <c r="Z25" s="25"/>
      <c r="AA25" s="25"/>
      <c r="AB25" s="25"/>
      <c r="AC25" s="25"/>
      <c r="AD25" s="25"/>
      <c r="AE25" s="101" t="s">
        <v>111</v>
      </c>
      <c r="AF25" s="25"/>
      <c r="AG25" s="25"/>
      <c r="AH25" s="101" t="s">
        <v>111</v>
      </c>
      <c r="AI25" s="25"/>
      <c r="AJ25" s="25"/>
      <c r="AK25" s="101" t="s">
        <v>111</v>
      </c>
      <c r="AL25" s="25"/>
      <c r="AM25" s="41"/>
      <c r="AN25" s="41"/>
      <c r="AO25" s="41"/>
      <c r="AP25" s="41"/>
      <c r="AQ25" s="38">
        <f>COUNTA(E25:AP25)</f>
        <v>5</v>
      </c>
      <c r="AR25" s="3">
        <f>34*5</f>
        <v>170</v>
      </c>
      <c r="AS25" s="39">
        <f>AQ25/AR25</f>
        <v>2.9411764705882353E-2</v>
      </c>
    </row>
    <row r="26" spans="1:45">
      <c r="A26" s="148"/>
      <c r="B26" s="91" t="s">
        <v>11</v>
      </c>
      <c r="C26" s="37">
        <v>2</v>
      </c>
      <c r="D26" s="44"/>
      <c r="E26" s="25"/>
      <c r="F26" s="99" t="s">
        <v>111</v>
      </c>
      <c r="G26" s="41"/>
      <c r="H26" s="41"/>
      <c r="I26" s="41"/>
      <c r="J26" s="41"/>
      <c r="K26" s="41"/>
      <c r="L26" s="41"/>
      <c r="M26" s="99" t="s">
        <v>111</v>
      </c>
      <c r="N26" s="41"/>
      <c r="O26" s="41"/>
      <c r="P26" s="99" t="s">
        <v>111</v>
      </c>
      <c r="Q26" s="25"/>
      <c r="R26" s="26"/>
      <c r="S26" s="26"/>
      <c r="T26" s="26"/>
      <c r="U26" s="101" t="s">
        <v>111</v>
      </c>
      <c r="V26" s="26"/>
      <c r="W26" s="26"/>
      <c r="X26" s="25"/>
      <c r="Y26" s="102" t="s">
        <v>111</v>
      </c>
      <c r="Z26" s="26"/>
      <c r="AA26" s="26"/>
      <c r="AB26" s="101" t="s">
        <v>111</v>
      </c>
      <c r="AC26" s="26"/>
      <c r="AD26" s="26"/>
      <c r="AE26" s="25"/>
      <c r="AF26" s="101" t="s">
        <v>111</v>
      </c>
      <c r="AG26" s="26"/>
      <c r="AH26" s="26"/>
      <c r="AI26" s="26"/>
      <c r="AJ26" s="25"/>
      <c r="AK26" s="102" t="s">
        <v>111</v>
      </c>
      <c r="AL26" s="26"/>
      <c r="AM26" s="41"/>
      <c r="AN26" s="41"/>
      <c r="AO26" s="41"/>
      <c r="AP26" s="41"/>
      <c r="AQ26" s="38">
        <f t="shared" ref="AQ26" si="6">COUNTA(E26:AP26)</f>
        <v>8</v>
      </c>
      <c r="AR26" s="3">
        <f>34*4</f>
        <v>136</v>
      </c>
      <c r="AS26" s="39">
        <f t="shared" ref="AS26:AS33" si="7">AQ26/AR26</f>
        <v>5.8823529411764705E-2</v>
      </c>
    </row>
    <row r="27" spans="1:45" ht="25.5" customHeight="1">
      <c r="A27" s="148"/>
      <c r="B27" s="91" t="s">
        <v>15</v>
      </c>
      <c r="C27" s="37">
        <v>2</v>
      </c>
      <c r="D27" s="44"/>
      <c r="E27" s="25"/>
      <c r="F27" s="25"/>
      <c r="G27" s="25"/>
      <c r="H27" s="26"/>
      <c r="I27" s="100" t="s">
        <v>111</v>
      </c>
      <c r="J27" s="25"/>
      <c r="K27" s="25"/>
      <c r="L27" s="101" t="s">
        <v>111</v>
      </c>
      <c r="M27" s="25"/>
      <c r="N27" s="25"/>
      <c r="O27" s="25"/>
      <c r="P27" s="101" t="s">
        <v>111</v>
      </c>
      <c r="Q27" s="25"/>
      <c r="R27" s="26"/>
      <c r="S27" s="26"/>
      <c r="T27" s="26"/>
      <c r="U27" s="25"/>
      <c r="V27" s="26"/>
      <c r="W27" s="102" t="s">
        <v>111</v>
      </c>
      <c r="X27" s="25"/>
      <c r="Y27" s="26"/>
      <c r="Z27" s="102" t="s">
        <v>111</v>
      </c>
      <c r="AA27" s="26"/>
      <c r="AB27" s="26"/>
      <c r="AC27" s="26"/>
      <c r="AD27" s="101" t="s">
        <v>111</v>
      </c>
      <c r="AE27" s="25"/>
      <c r="AF27" s="25"/>
      <c r="AG27" s="25"/>
      <c r="AH27" s="41"/>
      <c r="AI27" s="41"/>
      <c r="AJ27" s="41"/>
      <c r="AK27" s="26"/>
      <c r="AL27" s="102" t="s">
        <v>111</v>
      </c>
      <c r="AM27" s="41"/>
      <c r="AN27" s="41"/>
      <c r="AO27" s="41"/>
      <c r="AP27" s="41"/>
      <c r="AQ27" s="38">
        <f>COUNTA(E27:AP27)</f>
        <v>7</v>
      </c>
      <c r="AR27" s="3">
        <f t="shared" ref="AR27" si="8">34*4</f>
        <v>136</v>
      </c>
      <c r="AS27" s="39">
        <f t="shared" si="7"/>
        <v>5.1470588235294115E-2</v>
      </c>
    </row>
    <row r="28" spans="1:45">
      <c r="A28" s="148"/>
      <c r="B28" s="91" t="s">
        <v>16</v>
      </c>
      <c r="C28" s="37">
        <v>2</v>
      </c>
      <c r="D28" s="44"/>
      <c r="E28" s="25"/>
      <c r="F28" s="26"/>
      <c r="G28" s="26"/>
      <c r="H28" s="26"/>
      <c r="I28" s="101" t="s">
        <v>111</v>
      </c>
      <c r="J28" s="26"/>
      <c r="K28" s="26"/>
      <c r="L28" s="26"/>
      <c r="M28" s="25"/>
      <c r="N28" s="26"/>
      <c r="O28" s="26"/>
      <c r="P28" s="26"/>
      <c r="Q28" s="102" t="s">
        <v>111</v>
      </c>
      <c r="R28" s="26"/>
      <c r="S28" s="26"/>
      <c r="T28" s="26"/>
      <c r="U28" s="25"/>
      <c r="V28" s="26"/>
      <c r="W28" s="26"/>
      <c r="X28" s="25"/>
      <c r="Y28" s="26"/>
      <c r="Z28" s="26"/>
      <c r="AA28" s="26"/>
      <c r="AB28" s="26"/>
      <c r="AC28" s="26"/>
      <c r="AD28" s="26"/>
      <c r="AE28" s="25"/>
      <c r="AF28" s="25"/>
      <c r="AG28" s="41"/>
      <c r="AH28" s="41"/>
      <c r="AI28" s="41"/>
      <c r="AJ28" s="99" t="s">
        <v>111</v>
      </c>
      <c r="AK28" s="26"/>
      <c r="AL28" s="26"/>
      <c r="AM28" s="41"/>
      <c r="AN28" s="41"/>
      <c r="AO28" s="41"/>
      <c r="AP28" s="41"/>
      <c r="AQ28" s="38">
        <f t="shared" ref="AQ28:AQ33" si="9">COUNTA(E28:AP28)</f>
        <v>3</v>
      </c>
      <c r="AR28" s="3">
        <f>34*2</f>
        <v>68</v>
      </c>
      <c r="AS28" s="39">
        <f t="shared" si="7"/>
        <v>4.4117647058823532E-2</v>
      </c>
    </row>
    <row r="29" spans="1:45" ht="26.25" customHeight="1">
      <c r="A29" s="148"/>
      <c r="B29" s="92" t="s">
        <v>104</v>
      </c>
      <c r="C29" s="37">
        <v>2</v>
      </c>
      <c r="D29" s="44"/>
      <c r="E29" s="25"/>
      <c r="F29" s="26"/>
      <c r="G29" s="26"/>
      <c r="H29" s="26"/>
      <c r="I29" s="25"/>
      <c r="J29" s="26"/>
      <c r="K29" s="26"/>
      <c r="L29" s="26"/>
      <c r="M29" s="25"/>
      <c r="N29" s="26"/>
      <c r="O29" s="26"/>
      <c r="P29" s="26"/>
      <c r="Q29" s="25"/>
      <c r="R29" s="102" t="s">
        <v>111</v>
      </c>
      <c r="S29" s="26"/>
      <c r="T29" s="26"/>
      <c r="U29" s="25"/>
      <c r="V29" s="26"/>
      <c r="W29" s="26"/>
      <c r="X29" s="25"/>
      <c r="Y29" s="26"/>
      <c r="Z29" s="102" t="s">
        <v>111</v>
      </c>
      <c r="AA29" s="26"/>
      <c r="AB29" s="25"/>
      <c r="AC29" s="26"/>
      <c r="AD29" s="41"/>
      <c r="AE29" s="25"/>
      <c r="AF29" s="101" t="s">
        <v>111</v>
      </c>
      <c r="AG29" s="26"/>
      <c r="AH29" s="26"/>
      <c r="AI29" s="41"/>
      <c r="AJ29" s="25"/>
      <c r="AK29" s="26"/>
      <c r="AL29" s="102" t="s">
        <v>111</v>
      </c>
      <c r="AM29" s="41"/>
      <c r="AN29" s="41"/>
      <c r="AO29" s="41"/>
      <c r="AP29" s="41"/>
      <c r="AQ29" s="38">
        <f t="shared" si="9"/>
        <v>4</v>
      </c>
      <c r="AR29" s="3">
        <f t="shared" ref="AR29" si="10">34*2</f>
        <v>68</v>
      </c>
      <c r="AS29" s="39">
        <f t="shared" si="7"/>
        <v>5.8823529411764705E-2</v>
      </c>
    </row>
    <row r="30" spans="1:45" ht="12.75" customHeight="1">
      <c r="A30" s="148"/>
      <c r="B30" s="91" t="s">
        <v>51</v>
      </c>
      <c r="C30" s="37">
        <v>2</v>
      </c>
      <c r="D30" s="44"/>
      <c r="E30" s="25"/>
      <c r="F30" s="26"/>
      <c r="G30" s="26"/>
      <c r="H30" s="26"/>
      <c r="I30" s="25"/>
      <c r="J30" s="26"/>
      <c r="K30" s="26"/>
      <c r="L30" s="26"/>
      <c r="M30" s="25"/>
      <c r="N30" s="26"/>
      <c r="O30" s="26"/>
      <c r="P30" s="26"/>
      <c r="Q30" s="25"/>
      <c r="R30" s="26"/>
      <c r="S30" s="26"/>
      <c r="T30" s="26"/>
      <c r="U30" s="25"/>
      <c r="V30" s="26"/>
      <c r="W30" s="26"/>
      <c r="X30" s="25"/>
      <c r="Y30" s="26"/>
      <c r="Z30" s="26"/>
      <c r="AA30" s="41"/>
      <c r="AB30" s="25"/>
      <c r="AC30" s="26"/>
      <c r="AD30" s="26"/>
      <c r="AE30" s="25"/>
      <c r="AF30" s="25"/>
      <c r="AG30" s="26"/>
      <c r="AH30" s="26"/>
      <c r="AI30" s="107" t="s">
        <v>111</v>
      </c>
      <c r="AJ30" s="41"/>
      <c r="AK30" s="26"/>
      <c r="AL30" s="26"/>
      <c r="AM30" s="41"/>
      <c r="AN30" s="41"/>
      <c r="AO30" s="41"/>
      <c r="AP30" s="41"/>
      <c r="AQ30" s="38">
        <f t="shared" si="9"/>
        <v>1</v>
      </c>
      <c r="AR30" s="3">
        <f>34*1</f>
        <v>34</v>
      </c>
      <c r="AS30" s="39">
        <f t="shared" si="7"/>
        <v>2.9411764705882353E-2</v>
      </c>
    </row>
    <row r="31" spans="1:45" s="2" customFormat="1" ht="16.5" customHeight="1">
      <c r="A31" s="148"/>
      <c r="B31" s="91" t="s">
        <v>52</v>
      </c>
      <c r="C31" s="37">
        <v>2</v>
      </c>
      <c r="D31" s="40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118" t="s">
        <v>111</v>
      </c>
      <c r="AJ31" s="25"/>
      <c r="AK31" s="25"/>
      <c r="AL31" s="25"/>
      <c r="AM31" s="25"/>
      <c r="AN31" s="25"/>
      <c r="AO31" s="25"/>
      <c r="AP31" s="25"/>
      <c r="AQ31" s="38">
        <f t="shared" si="9"/>
        <v>1</v>
      </c>
      <c r="AR31" s="3">
        <f t="shared" ref="AR31:AR32" si="11">34*1</f>
        <v>34</v>
      </c>
      <c r="AS31" s="39">
        <f t="shared" si="7"/>
        <v>2.9411764705882353E-2</v>
      </c>
    </row>
    <row r="32" spans="1:45">
      <c r="A32" s="148"/>
      <c r="B32" s="91" t="s">
        <v>71</v>
      </c>
      <c r="C32" s="37">
        <v>2</v>
      </c>
      <c r="D32" s="44"/>
      <c r="E32" s="25"/>
      <c r="F32" s="25"/>
      <c r="G32" s="25"/>
      <c r="H32" s="26"/>
      <c r="I32" s="43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118" t="s">
        <v>111</v>
      </c>
      <c r="AK32" s="25"/>
      <c r="AL32" s="25"/>
      <c r="AM32" s="41"/>
      <c r="AN32" s="41"/>
      <c r="AO32" s="41"/>
      <c r="AP32" s="41"/>
      <c r="AQ32" s="38">
        <f t="shared" si="9"/>
        <v>1</v>
      </c>
      <c r="AR32" s="3">
        <f t="shared" si="11"/>
        <v>34</v>
      </c>
      <c r="AS32" s="39">
        <f t="shared" si="7"/>
        <v>2.9411764705882353E-2</v>
      </c>
    </row>
    <row r="33" spans="1:45" ht="27" customHeight="1">
      <c r="A33" s="148"/>
      <c r="B33" s="93" t="s">
        <v>68</v>
      </c>
      <c r="C33" s="37">
        <v>2</v>
      </c>
      <c r="D33" s="44"/>
      <c r="E33" s="25"/>
      <c r="F33" s="26"/>
      <c r="G33" s="26"/>
      <c r="H33" s="117" t="s">
        <v>116</v>
      </c>
      <c r="I33" s="26"/>
      <c r="J33" s="26"/>
      <c r="K33" s="26"/>
      <c r="L33" s="26"/>
      <c r="M33" s="25"/>
      <c r="N33" s="26"/>
      <c r="O33" s="26"/>
      <c r="P33" s="26"/>
      <c r="Q33" s="25"/>
      <c r="R33" s="26"/>
      <c r="S33" s="26"/>
      <c r="T33" s="26"/>
      <c r="U33" s="25"/>
      <c r="V33" s="26"/>
      <c r="W33" s="26"/>
      <c r="X33" s="25"/>
      <c r="Y33" s="26"/>
      <c r="Z33" s="26"/>
      <c r="AA33" s="26"/>
      <c r="AB33" s="41"/>
      <c r="AC33" s="41"/>
      <c r="AD33" s="41"/>
      <c r="AE33" s="25"/>
      <c r="AF33" s="25"/>
      <c r="AG33" s="26"/>
      <c r="AH33" s="26"/>
      <c r="AI33" s="26"/>
      <c r="AJ33" s="25"/>
      <c r="AK33" s="115" t="s">
        <v>116</v>
      </c>
      <c r="AL33" s="26"/>
      <c r="AM33" s="41"/>
      <c r="AN33" s="41"/>
      <c r="AO33" s="41"/>
      <c r="AP33" s="41"/>
      <c r="AQ33" s="38">
        <f t="shared" si="9"/>
        <v>2</v>
      </c>
      <c r="AR33" s="3">
        <v>68</v>
      </c>
      <c r="AS33" s="39">
        <f t="shared" si="7"/>
        <v>2.9411764705882353E-2</v>
      </c>
    </row>
    <row r="34" spans="1:45" s="43" customFormat="1" ht="27" customHeight="1">
      <c r="A34" s="64"/>
      <c r="B34" s="65"/>
      <c r="C34" s="65"/>
      <c r="D34" s="65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4"/>
      <c r="AN34" s="64"/>
      <c r="AO34" s="64"/>
      <c r="AP34" s="64"/>
      <c r="AQ34" s="64"/>
      <c r="AR34" s="64"/>
      <c r="AS34" s="64"/>
    </row>
    <row r="35" spans="1:45" s="43" customFormat="1" ht="114" customHeight="1">
      <c r="A35" s="140" t="s">
        <v>22</v>
      </c>
      <c r="B35" s="140"/>
      <c r="C35" s="140"/>
      <c r="D35" s="140"/>
      <c r="E35" s="137" t="s">
        <v>38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9"/>
      <c r="AQ35" s="169" t="s">
        <v>19</v>
      </c>
      <c r="AR35" s="169" t="s">
        <v>21</v>
      </c>
      <c r="AS35" s="185" t="s">
        <v>20</v>
      </c>
    </row>
    <row r="36" spans="1:45" s="2" customFormat="1">
      <c r="A36" s="126" t="s">
        <v>0</v>
      </c>
      <c r="B36" s="128"/>
      <c r="C36" s="149" t="s">
        <v>58</v>
      </c>
      <c r="D36" s="22" t="s">
        <v>17</v>
      </c>
      <c r="E36" s="136" t="s">
        <v>1</v>
      </c>
      <c r="F36" s="136"/>
      <c r="G36" s="136"/>
      <c r="H36" s="136"/>
      <c r="I36" s="136" t="s">
        <v>2</v>
      </c>
      <c r="J36" s="136"/>
      <c r="K36" s="136"/>
      <c r="L36" s="136"/>
      <c r="M36" s="136" t="s">
        <v>3</v>
      </c>
      <c r="N36" s="136"/>
      <c r="O36" s="136"/>
      <c r="P36" s="136"/>
      <c r="Q36" s="136" t="s">
        <v>4</v>
      </c>
      <c r="R36" s="136"/>
      <c r="S36" s="136"/>
      <c r="T36" s="136"/>
      <c r="U36" s="136" t="s">
        <v>5</v>
      </c>
      <c r="V36" s="136"/>
      <c r="W36" s="136"/>
      <c r="X36" s="136" t="s">
        <v>6</v>
      </c>
      <c r="Y36" s="136"/>
      <c r="Z36" s="136"/>
      <c r="AA36" s="136"/>
      <c r="AB36" s="136" t="s">
        <v>7</v>
      </c>
      <c r="AC36" s="136"/>
      <c r="AD36" s="136"/>
      <c r="AE36" s="136" t="s">
        <v>8</v>
      </c>
      <c r="AF36" s="136"/>
      <c r="AG36" s="136"/>
      <c r="AH36" s="136"/>
      <c r="AI36" s="136"/>
      <c r="AJ36" s="136" t="s">
        <v>9</v>
      </c>
      <c r="AK36" s="136"/>
      <c r="AL36" s="136"/>
      <c r="AM36" s="136" t="s">
        <v>10</v>
      </c>
      <c r="AN36" s="136"/>
      <c r="AO36" s="136"/>
      <c r="AP36" s="136"/>
      <c r="AQ36" s="169"/>
      <c r="AR36" s="169"/>
      <c r="AS36" s="185"/>
    </row>
    <row r="37" spans="1:45" s="2" customFormat="1" ht="16.5" customHeight="1">
      <c r="A37" s="129"/>
      <c r="B37" s="131"/>
      <c r="C37" s="150"/>
      <c r="D37" s="22" t="s">
        <v>18</v>
      </c>
      <c r="E37" s="5">
        <v>1</v>
      </c>
      <c r="F37" s="5">
        <v>2</v>
      </c>
      <c r="G37" s="5">
        <v>3</v>
      </c>
      <c r="H37" s="5">
        <v>4</v>
      </c>
      <c r="I37" s="5">
        <v>5</v>
      </c>
      <c r="J37" s="5">
        <v>6</v>
      </c>
      <c r="K37" s="5">
        <v>7</v>
      </c>
      <c r="L37" s="5">
        <v>8</v>
      </c>
      <c r="M37" s="5">
        <v>9</v>
      </c>
      <c r="N37" s="5">
        <v>10</v>
      </c>
      <c r="O37" s="5">
        <v>11</v>
      </c>
      <c r="P37" s="5">
        <v>12</v>
      </c>
      <c r="Q37" s="5">
        <v>13</v>
      </c>
      <c r="R37" s="5">
        <v>14</v>
      </c>
      <c r="S37" s="5">
        <v>15</v>
      </c>
      <c r="T37" s="5">
        <v>16</v>
      </c>
      <c r="U37" s="5">
        <v>17</v>
      </c>
      <c r="V37" s="5">
        <v>18</v>
      </c>
      <c r="W37" s="5">
        <v>19</v>
      </c>
      <c r="X37" s="5">
        <v>20</v>
      </c>
      <c r="Y37" s="5">
        <v>21</v>
      </c>
      <c r="Z37" s="5">
        <v>22</v>
      </c>
      <c r="AA37" s="5">
        <v>23</v>
      </c>
      <c r="AB37" s="5">
        <v>24</v>
      </c>
      <c r="AC37" s="5">
        <v>25</v>
      </c>
      <c r="AD37" s="5">
        <v>26</v>
      </c>
      <c r="AE37" s="5">
        <v>27</v>
      </c>
      <c r="AF37" s="5">
        <v>28</v>
      </c>
      <c r="AG37" s="5">
        <v>29</v>
      </c>
      <c r="AH37" s="5">
        <v>30</v>
      </c>
      <c r="AI37" s="5">
        <v>31</v>
      </c>
      <c r="AJ37" s="5">
        <v>32</v>
      </c>
      <c r="AK37" s="5">
        <v>33</v>
      </c>
      <c r="AL37" s="5">
        <v>34</v>
      </c>
      <c r="AM37" s="5">
        <v>35</v>
      </c>
      <c r="AN37" s="5">
        <v>36</v>
      </c>
      <c r="AO37" s="5">
        <v>37</v>
      </c>
      <c r="AP37" s="5">
        <v>38</v>
      </c>
      <c r="AQ37" s="169"/>
      <c r="AR37" s="169"/>
      <c r="AS37" s="185"/>
    </row>
    <row r="38" spans="1:45" s="6" customFormat="1" ht="11.25" customHeight="1">
      <c r="A38" s="147" t="s">
        <v>24</v>
      </c>
      <c r="B38" s="87" t="s">
        <v>12</v>
      </c>
      <c r="C38" s="37">
        <v>3</v>
      </c>
      <c r="D38" s="44"/>
      <c r="E38" s="25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25"/>
      <c r="R38" s="101" t="s">
        <v>111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01" t="s">
        <v>111</v>
      </c>
      <c r="AG38" s="25"/>
      <c r="AH38" s="25"/>
      <c r="AI38" s="25"/>
      <c r="AJ38" s="101" t="s">
        <v>111</v>
      </c>
      <c r="AK38" s="25"/>
      <c r="AL38" s="101" t="s">
        <v>111</v>
      </c>
      <c r="AM38" s="41"/>
      <c r="AN38" s="41"/>
      <c r="AO38" s="41"/>
      <c r="AP38" s="41"/>
      <c r="AQ38" s="38">
        <f>COUNTA(E38:AP38)</f>
        <v>4</v>
      </c>
      <c r="AR38" s="3">
        <f>34*5</f>
        <v>170</v>
      </c>
      <c r="AS38" s="39">
        <f>AQ38/AR38</f>
        <v>2.3529411764705882E-2</v>
      </c>
    </row>
    <row r="39" spans="1:45" s="6" customFormat="1" ht="15" customHeight="1">
      <c r="A39" s="148"/>
      <c r="B39" s="87" t="s">
        <v>11</v>
      </c>
      <c r="C39" s="37">
        <v>3</v>
      </c>
      <c r="D39" s="44"/>
      <c r="E39" s="25"/>
      <c r="F39" s="99" t="s">
        <v>111</v>
      </c>
      <c r="G39" s="41"/>
      <c r="H39" s="41"/>
      <c r="I39" s="41"/>
      <c r="J39" s="99" t="s">
        <v>111</v>
      </c>
      <c r="K39" s="41"/>
      <c r="L39" s="41"/>
      <c r="M39" s="41"/>
      <c r="N39" s="41"/>
      <c r="O39" s="41"/>
      <c r="P39" s="41"/>
      <c r="Q39" s="25"/>
      <c r="R39" s="102" t="s">
        <v>111</v>
      </c>
      <c r="S39" s="26"/>
      <c r="T39" s="26"/>
      <c r="U39" s="25"/>
      <c r="V39" s="26"/>
      <c r="W39" s="102" t="s">
        <v>111</v>
      </c>
      <c r="X39" s="25"/>
      <c r="Y39" s="26"/>
      <c r="Z39" s="26"/>
      <c r="AA39" s="102" t="s">
        <v>111</v>
      </c>
      <c r="AB39" s="25"/>
      <c r="AC39" s="26"/>
      <c r="AD39" s="26"/>
      <c r="AE39" s="25"/>
      <c r="AF39" s="25"/>
      <c r="AG39" s="26"/>
      <c r="AH39" s="26"/>
      <c r="AI39" s="102" t="s">
        <v>111</v>
      </c>
      <c r="AJ39" s="25"/>
      <c r="AK39" s="26"/>
      <c r="AL39" s="102" t="s">
        <v>111</v>
      </c>
      <c r="AM39" s="41"/>
      <c r="AN39" s="41"/>
      <c r="AO39" s="41"/>
      <c r="AP39" s="41"/>
      <c r="AQ39" s="38">
        <f t="shared" ref="AQ39" si="12">COUNTA(E39:AP39)</f>
        <v>7</v>
      </c>
      <c r="AR39" s="3">
        <f>34*4</f>
        <v>136</v>
      </c>
      <c r="AS39" s="39">
        <f t="shared" ref="AS39:AS46" si="13">AQ39/AR39</f>
        <v>5.1470588235294115E-2</v>
      </c>
    </row>
    <row r="40" spans="1:45" s="6" customFormat="1" ht="25.5" customHeight="1">
      <c r="A40" s="148"/>
      <c r="B40" s="87" t="s">
        <v>15</v>
      </c>
      <c r="C40" s="37">
        <v>3</v>
      </c>
      <c r="D40" s="44"/>
      <c r="E40" s="25"/>
      <c r="F40" s="25"/>
      <c r="G40" s="25"/>
      <c r="H40" s="26"/>
      <c r="I40" s="100" t="s">
        <v>111</v>
      </c>
      <c r="J40" s="25"/>
      <c r="K40" s="25"/>
      <c r="L40" s="25"/>
      <c r="M40" s="25"/>
      <c r="N40" s="25"/>
      <c r="O40" s="101" t="s">
        <v>111</v>
      </c>
      <c r="P40" s="25"/>
      <c r="Q40" s="25"/>
      <c r="R40" s="26"/>
      <c r="S40" s="102" t="s">
        <v>111</v>
      </c>
      <c r="T40" s="26"/>
      <c r="U40" s="25"/>
      <c r="V40" s="26"/>
      <c r="W40" s="26"/>
      <c r="X40" s="25"/>
      <c r="Y40" s="26"/>
      <c r="Z40" s="26"/>
      <c r="AA40" s="26"/>
      <c r="AB40" s="102" t="s">
        <v>111</v>
      </c>
      <c r="AC40" s="26"/>
      <c r="AD40" s="101" t="s">
        <v>111</v>
      </c>
      <c r="AE40" s="25"/>
      <c r="AF40" s="25"/>
      <c r="AG40" s="25"/>
      <c r="AH40" s="99" t="s">
        <v>111</v>
      </c>
      <c r="AI40" s="41"/>
      <c r="AJ40" s="41"/>
      <c r="AK40" s="102" t="s">
        <v>111</v>
      </c>
      <c r="AL40" s="26"/>
      <c r="AM40" s="41"/>
      <c r="AN40" s="41"/>
      <c r="AO40" s="41"/>
      <c r="AP40" s="41"/>
      <c r="AQ40" s="38">
        <f>COUNTA(E40:AP40)</f>
        <v>7</v>
      </c>
      <c r="AR40" s="3">
        <f t="shared" ref="AR40" si="14">34*4</f>
        <v>136</v>
      </c>
      <c r="AS40" s="39">
        <f t="shared" si="13"/>
        <v>5.1470588235294115E-2</v>
      </c>
    </row>
    <row r="41" spans="1:45" ht="12.75" customHeight="1">
      <c r="A41" s="148"/>
      <c r="B41" s="87" t="s">
        <v>16</v>
      </c>
      <c r="C41" s="37">
        <v>3</v>
      </c>
      <c r="D41" s="44"/>
      <c r="E41" s="25"/>
      <c r="F41" s="26"/>
      <c r="G41" s="26"/>
      <c r="H41" s="26"/>
      <c r="I41" s="25"/>
      <c r="J41" s="26"/>
      <c r="K41" s="26"/>
      <c r="L41" s="26"/>
      <c r="M41" s="25"/>
      <c r="N41" s="26"/>
      <c r="O41" s="26"/>
      <c r="P41" s="26"/>
      <c r="Q41" s="26"/>
      <c r="R41" s="26"/>
      <c r="S41" s="102" t="s">
        <v>111</v>
      </c>
      <c r="T41" s="26"/>
      <c r="U41" s="25"/>
      <c r="V41" s="26"/>
      <c r="W41" s="26"/>
      <c r="X41" s="25"/>
      <c r="Y41" s="26"/>
      <c r="Z41" s="26"/>
      <c r="AA41" s="26"/>
      <c r="AB41" s="102" t="s">
        <v>111</v>
      </c>
      <c r="AC41" s="26"/>
      <c r="AD41" s="26"/>
      <c r="AE41" s="25"/>
      <c r="AF41" s="25"/>
      <c r="AG41" s="41"/>
      <c r="AH41" s="41"/>
      <c r="AI41" s="41"/>
      <c r="AJ41" s="99" t="s">
        <v>111</v>
      </c>
      <c r="AK41" s="26"/>
      <c r="AL41" s="102" t="s">
        <v>111</v>
      </c>
      <c r="AM41" s="41"/>
      <c r="AN41" s="41"/>
      <c r="AO41" s="41"/>
      <c r="AP41" s="41"/>
      <c r="AQ41" s="38">
        <f t="shared" ref="AQ41:AQ46" si="15">COUNTA(E41:AP41)</f>
        <v>4</v>
      </c>
      <c r="AR41" s="3">
        <f>34*2</f>
        <v>68</v>
      </c>
      <c r="AS41" s="39">
        <f t="shared" si="13"/>
        <v>5.8823529411764705E-2</v>
      </c>
    </row>
    <row r="42" spans="1:45" ht="25.5" customHeight="1">
      <c r="A42" s="148"/>
      <c r="B42" s="90" t="s">
        <v>104</v>
      </c>
      <c r="C42" s="37">
        <v>3</v>
      </c>
      <c r="D42" s="44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26"/>
      <c r="P42" s="102" t="s">
        <v>111</v>
      </c>
      <c r="Q42" s="25"/>
      <c r="R42" s="26"/>
      <c r="S42" s="26"/>
      <c r="T42" s="26"/>
      <c r="U42" s="25"/>
      <c r="V42" s="26"/>
      <c r="W42" s="102" t="s">
        <v>111</v>
      </c>
      <c r="X42" s="25"/>
      <c r="Y42" s="26"/>
      <c r="Z42" s="26"/>
      <c r="AA42" s="26"/>
      <c r="AB42" s="25"/>
      <c r="AC42" s="26"/>
      <c r="AD42" s="41"/>
      <c r="AE42" s="25"/>
      <c r="AF42" s="101" t="s">
        <v>111</v>
      </c>
      <c r="AG42" s="26"/>
      <c r="AH42" s="26"/>
      <c r="AI42" s="41"/>
      <c r="AJ42" s="25"/>
      <c r="AK42" s="102" t="s">
        <v>111</v>
      </c>
      <c r="AL42" s="26"/>
      <c r="AM42" s="41"/>
      <c r="AN42" s="41"/>
      <c r="AO42" s="41"/>
      <c r="AP42" s="41"/>
      <c r="AQ42" s="38">
        <f t="shared" si="15"/>
        <v>4</v>
      </c>
      <c r="AR42" s="3">
        <f t="shared" ref="AR42" si="16">34*2</f>
        <v>68</v>
      </c>
      <c r="AS42" s="39">
        <f t="shared" si="13"/>
        <v>5.8823529411764705E-2</v>
      </c>
    </row>
    <row r="43" spans="1:45" ht="12.75" customHeight="1">
      <c r="A43" s="148"/>
      <c r="B43" s="87" t="s">
        <v>51</v>
      </c>
      <c r="C43" s="37">
        <v>3</v>
      </c>
      <c r="D43" s="44"/>
      <c r="E43" s="25"/>
      <c r="F43" s="26"/>
      <c r="G43" s="26"/>
      <c r="H43" s="26"/>
      <c r="I43" s="25"/>
      <c r="J43" s="26"/>
      <c r="K43" s="26"/>
      <c r="L43" s="26"/>
      <c r="M43" s="25"/>
      <c r="N43" s="26"/>
      <c r="O43" s="26"/>
      <c r="P43" s="26"/>
      <c r="Q43" s="25"/>
      <c r="R43" s="26"/>
      <c r="S43" s="26"/>
      <c r="T43" s="26"/>
      <c r="U43" s="25"/>
      <c r="V43" s="26"/>
      <c r="W43" s="26"/>
      <c r="X43" s="25"/>
      <c r="Y43" s="26"/>
      <c r="Z43" s="26"/>
      <c r="AA43" s="41"/>
      <c r="AB43" s="25"/>
      <c r="AC43" s="26"/>
      <c r="AD43" s="26"/>
      <c r="AE43" s="25"/>
      <c r="AF43" s="25"/>
      <c r="AG43" s="26"/>
      <c r="AH43" s="26"/>
      <c r="AI43" s="107" t="s">
        <v>111</v>
      </c>
      <c r="AJ43" s="41"/>
      <c r="AK43" s="26"/>
      <c r="AL43" s="26"/>
      <c r="AM43" s="41"/>
      <c r="AN43" s="41"/>
      <c r="AO43" s="41"/>
      <c r="AP43" s="41"/>
      <c r="AQ43" s="38">
        <f t="shared" si="15"/>
        <v>1</v>
      </c>
      <c r="AR43" s="3">
        <f>34*1</f>
        <v>34</v>
      </c>
      <c r="AS43" s="39">
        <f t="shared" si="13"/>
        <v>2.9411764705882353E-2</v>
      </c>
    </row>
    <row r="44" spans="1:45" ht="12.75" customHeight="1">
      <c r="A44" s="148"/>
      <c r="B44" s="87" t="s">
        <v>52</v>
      </c>
      <c r="C44" s="37">
        <v>3</v>
      </c>
      <c r="D44" s="40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118" t="s">
        <v>111</v>
      </c>
      <c r="AJ44" s="25"/>
      <c r="AK44" s="25"/>
      <c r="AL44" s="25"/>
      <c r="AM44" s="25"/>
      <c r="AN44" s="25"/>
      <c r="AO44" s="25"/>
      <c r="AP44" s="25"/>
      <c r="AQ44" s="38">
        <f t="shared" si="15"/>
        <v>1</v>
      </c>
      <c r="AR44" s="3">
        <f t="shared" ref="AR44:AR45" si="17">34*1</f>
        <v>34</v>
      </c>
      <c r="AS44" s="39">
        <f t="shared" si="13"/>
        <v>2.9411764705882353E-2</v>
      </c>
    </row>
    <row r="45" spans="1:45" s="2" customFormat="1" ht="15" customHeight="1">
      <c r="A45" s="148"/>
      <c r="B45" s="87" t="s">
        <v>71</v>
      </c>
      <c r="C45" s="37">
        <v>3</v>
      </c>
      <c r="D45" s="44"/>
      <c r="E45" s="25"/>
      <c r="F45" s="25"/>
      <c r="G45" s="25"/>
      <c r="H45" s="26"/>
      <c r="I45" s="43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118" t="s">
        <v>111</v>
      </c>
      <c r="AK45" s="25"/>
      <c r="AL45" s="25"/>
      <c r="AM45" s="41"/>
      <c r="AN45" s="41"/>
      <c r="AO45" s="41"/>
      <c r="AP45" s="41"/>
      <c r="AQ45" s="38">
        <f t="shared" si="15"/>
        <v>1</v>
      </c>
      <c r="AR45" s="3">
        <f t="shared" si="17"/>
        <v>34</v>
      </c>
      <c r="AS45" s="39">
        <f t="shared" si="13"/>
        <v>2.9411764705882353E-2</v>
      </c>
    </row>
    <row r="46" spans="1:45" s="6" customFormat="1" ht="30" customHeight="1">
      <c r="A46" s="148"/>
      <c r="B46" s="88" t="s">
        <v>68</v>
      </c>
      <c r="C46" s="37">
        <v>3</v>
      </c>
      <c r="D46" s="44"/>
      <c r="E46" s="25"/>
      <c r="F46" s="26"/>
      <c r="G46" s="26"/>
      <c r="H46" s="117" t="s">
        <v>116</v>
      </c>
      <c r="I46" s="26"/>
      <c r="J46" s="26"/>
      <c r="K46" s="26"/>
      <c r="L46" s="26"/>
      <c r="M46" s="25"/>
      <c r="N46" s="26"/>
      <c r="O46" s="26"/>
      <c r="P46" s="26"/>
      <c r="Q46" s="25"/>
      <c r="R46" s="26"/>
      <c r="S46" s="26"/>
      <c r="T46" s="26"/>
      <c r="U46" s="25"/>
      <c r="V46" s="26"/>
      <c r="W46" s="26"/>
      <c r="X46" s="25"/>
      <c r="Y46" s="26"/>
      <c r="Z46" s="26"/>
      <c r="AA46" s="26"/>
      <c r="AB46" s="41"/>
      <c r="AC46" s="41"/>
      <c r="AD46" s="41"/>
      <c r="AE46" s="25"/>
      <c r="AF46" s="25"/>
      <c r="AG46" s="26"/>
      <c r="AH46" s="26"/>
      <c r="AI46" s="26"/>
      <c r="AJ46" s="25"/>
      <c r="AK46" s="115" t="s">
        <v>116</v>
      </c>
      <c r="AL46" s="26"/>
      <c r="AM46" s="41"/>
      <c r="AN46" s="41"/>
      <c r="AO46" s="41"/>
      <c r="AP46" s="41"/>
      <c r="AQ46" s="38">
        <f t="shared" si="15"/>
        <v>2</v>
      </c>
      <c r="AR46" s="3">
        <v>68</v>
      </c>
      <c r="AS46" s="39">
        <f t="shared" si="13"/>
        <v>2.9411764705882353E-2</v>
      </c>
    </row>
    <row r="47" spans="1:45" s="6" customFormat="1" ht="20.25" customHeight="1">
      <c r="A47" s="64"/>
      <c r="B47" s="65"/>
      <c r="C47" s="65"/>
      <c r="D47" s="65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4"/>
      <c r="AN47" s="64"/>
      <c r="AO47" s="64"/>
      <c r="AP47" s="64"/>
      <c r="AQ47" s="64"/>
      <c r="AR47" s="64"/>
      <c r="AS47" s="64"/>
    </row>
    <row r="48" spans="1:45" s="45" customFormat="1" ht="123" customHeight="1">
      <c r="A48" s="140" t="s">
        <v>23</v>
      </c>
      <c r="B48" s="140"/>
      <c r="C48" s="140"/>
      <c r="D48" s="140"/>
      <c r="E48" s="137" t="s">
        <v>38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9"/>
      <c r="AQ48" s="169" t="s">
        <v>19</v>
      </c>
      <c r="AR48" s="169" t="s">
        <v>21</v>
      </c>
      <c r="AS48" s="185" t="s">
        <v>20</v>
      </c>
    </row>
    <row r="49" spans="1:45" s="45" customFormat="1">
      <c r="A49" s="126" t="s">
        <v>0</v>
      </c>
      <c r="B49" s="128"/>
      <c r="C49" s="149" t="s">
        <v>58</v>
      </c>
      <c r="D49" s="22" t="s">
        <v>17</v>
      </c>
      <c r="E49" s="136" t="s">
        <v>1</v>
      </c>
      <c r="F49" s="136"/>
      <c r="G49" s="136"/>
      <c r="H49" s="136"/>
      <c r="I49" s="136" t="s">
        <v>2</v>
      </c>
      <c r="J49" s="136"/>
      <c r="K49" s="136"/>
      <c r="L49" s="136"/>
      <c r="M49" s="136" t="s">
        <v>3</v>
      </c>
      <c r="N49" s="136"/>
      <c r="O49" s="136"/>
      <c r="P49" s="136"/>
      <c r="Q49" s="136" t="s">
        <v>4</v>
      </c>
      <c r="R49" s="136"/>
      <c r="S49" s="136"/>
      <c r="T49" s="136"/>
      <c r="U49" s="136" t="s">
        <v>5</v>
      </c>
      <c r="V49" s="136"/>
      <c r="W49" s="136"/>
      <c r="X49" s="136" t="s">
        <v>6</v>
      </c>
      <c r="Y49" s="136"/>
      <c r="Z49" s="136"/>
      <c r="AA49" s="136"/>
      <c r="AB49" s="136" t="s">
        <v>7</v>
      </c>
      <c r="AC49" s="136"/>
      <c r="AD49" s="136"/>
      <c r="AE49" s="136" t="s">
        <v>8</v>
      </c>
      <c r="AF49" s="136"/>
      <c r="AG49" s="136"/>
      <c r="AH49" s="136"/>
      <c r="AI49" s="136"/>
      <c r="AJ49" s="136" t="s">
        <v>9</v>
      </c>
      <c r="AK49" s="136"/>
      <c r="AL49" s="136"/>
      <c r="AM49" s="136" t="s">
        <v>10</v>
      </c>
      <c r="AN49" s="136"/>
      <c r="AO49" s="136"/>
      <c r="AP49" s="136"/>
      <c r="AQ49" s="169"/>
      <c r="AR49" s="169"/>
      <c r="AS49" s="185"/>
    </row>
    <row r="50" spans="1:45" s="45" customFormat="1">
      <c r="A50" s="129"/>
      <c r="B50" s="131"/>
      <c r="C50" s="150"/>
      <c r="D50" s="22" t="s">
        <v>18</v>
      </c>
      <c r="E50" s="5">
        <v>1</v>
      </c>
      <c r="F50" s="5">
        <v>2</v>
      </c>
      <c r="G50" s="5">
        <v>3</v>
      </c>
      <c r="H50" s="5">
        <v>4</v>
      </c>
      <c r="I50" s="5">
        <v>5</v>
      </c>
      <c r="J50" s="5">
        <v>6</v>
      </c>
      <c r="K50" s="5">
        <v>7</v>
      </c>
      <c r="L50" s="5">
        <v>8</v>
      </c>
      <c r="M50" s="5">
        <v>9</v>
      </c>
      <c r="N50" s="5">
        <v>10</v>
      </c>
      <c r="O50" s="5">
        <v>11</v>
      </c>
      <c r="P50" s="5">
        <v>12</v>
      </c>
      <c r="Q50" s="5">
        <v>13</v>
      </c>
      <c r="R50" s="5">
        <v>14</v>
      </c>
      <c r="S50" s="5">
        <v>15</v>
      </c>
      <c r="T50" s="5">
        <v>16</v>
      </c>
      <c r="U50" s="5">
        <v>17</v>
      </c>
      <c r="V50" s="5">
        <v>18</v>
      </c>
      <c r="W50" s="5">
        <v>19</v>
      </c>
      <c r="X50" s="5">
        <v>20</v>
      </c>
      <c r="Y50" s="5">
        <v>21</v>
      </c>
      <c r="Z50" s="5">
        <v>22</v>
      </c>
      <c r="AA50" s="5">
        <v>23</v>
      </c>
      <c r="AB50" s="5">
        <v>24</v>
      </c>
      <c r="AC50" s="5">
        <v>25</v>
      </c>
      <c r="AD50" s="5">
        <v>26</v>
      </c>
      <c r="AE50" s="5">
        <v>27</v>
      </c>
      <c r="AF50" s="5">
        <v>28</v>
      </c>
      <c r="AG50" s="5">
        <v>29</v>
      </c>
      <c r="AH50" s="5">
        <v>30</v>
      </c>
      <c r="AI50" s="5">
        <v>31</v>
      </c>
      <c r="AJ50" s="5">
        <v>32</v>
      </c>
      <c r="AK50" s="5">
        <v>33</v>
      </c>
      <c r="AL50" s="5">
        <v>34</v>
      </c>
      <c r="AM50" s="5">
        <v>35</v>
      </c>
      <c r="AN50" s="5">
        <v>36</v>
      </c>
      <c r="AO50" s="5">
        <v>37</v>
      </c>
      <c r="AP50" s="5">
        <v>38</v>
      </c>
      <c r="AQ50" s="169"/>
      <c r="AR50" s="169"/>
      <c r="AS50" s="185"/>
    </row>
    <row r="51" spans="1:45" ht="12.75" customHeight="1">
      <c r="A51" s="125" t="s">
        <v>24</v>
      </c>
      <c r="B51" s="87" t="s">
        <v>12</v>
      </c>
      <c r="C51" s="37">
        <v>4</v>
      </c>
      <c r="D51" s="24"/>
      <c r="E51" s="4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09" t="s">
        <v>112</v>
      </c>
      <c r="AH51" s="26"/>
      <c r="AI51" s="26"/>
      <c r="AJ51" s="107" t="s">
        <v>111</v>
      </c>
      <c r="AK51" s="26"/>
      <c r="AL51" s="107" t="s">
        <v>111</v>
      </c>
      <c r="AM51" s="42"/>
      <c r="AN51" s="7"/>
      <c r="AO51" s="7"/>
      <c r="AP51" s="7"/>
      <c r="AQ51" s="7">
        <v>3</v>
      </c>
      <c r="AR51" s="46">
        <f>34*5</f>
        <v>170</v>
      </c>
      <c r="AS51" s="8">
        <f t="shared" ref="AS51:AS60" si="18">AQ51/AR51</f>
        <v>1.7647058823529412E-2</v>
      </c>
    </row>
    <row r="52" spans="1:45" ht="12.75" customHeight="1">
      <c r="A52" s="125"/>
      <c r="B52" s="87" t="s">
        <v>11</v>
      </c>
      <c r="C52" s="23">
        <v>4</v>
      </c>
      <c r="D52" s="24"/>
      <c r="E52" s="4"/>
      <c r="F52" s="107" t="s">
        <v>111</v>
      </c>
      <c r="G52" s="26"/>
      <c r="H52" s="26"/>
      <c r="I52" s="26"/>
      <c r="J52" s="26"/>
      <c r="K52" s="26"/>
      <c r="L52" s="107" t="s">
        <v>111</v>
      </c>
      <c r="M52" s="26"/>
      <c r="N52" s="26"/>
      <c r="O52" s="26"/>
      <c r="P52" s="107" t="s">
        <v>111</v>
      </c>
      <c r="Q52" s="26"/>
      <c r="R52" s="26"/>
      <c r="S52" s="26"/>
      <c r="T52" s="26"/>
      <c r="U52" s="107" t="s">
        <v>111</v>
      </c>
      <c r="V52" s="26"/>
      <c r="W52" s="26"/>
      <c r="X52" s="26"/>
      <c r="Y52" s="26"/>
      <c r="Z52" s="26"/>
      <c r="AA52" s="107" t="s">
        <v>111</v>
      </c>
      <c r="AB52" s="26"/>
      <c r="AC52" s="26"/>
      <c r="AD52" s="26"/>
      <c r="AE52" s="107" t="s">
        <v>111</v>
      </c>
      <c r="AF52" s="26"/>
      <c r="AG52" s="109" t="s">
        <v>112</v>
      </c>
      <c r="AH52" s="26"/>
      <c r="AI52" s="26"/>
      <c r="AJ52" s="26"/>
      <c r="AK52" s="107" t="s">
        <v>111</v>
      </c>
      <c r="AL52" s="26"/>
      <c r="AM52" s="42"/>
      <c r="AN52" s="7"/>
      <c r="AO52" s="7"/>
      <c r="AP52" s="7"/>
      <c r="AQ52" s="7">
        <v>8</v>
      </c>
      <c r="AR52" s="46">
        <f>34*4</f>
        <v>136</v>
      </c>
      <c r="AS52" s="8">
        <f t="shared" si="18"/>
        <v>5.8823529411764705E-2</v>
      </c>
    </row>
    <row r="53" spans="1:45" ht="25.5" customHeight="1">
      <c r="A53" s="125"/>
      <c r="B53" s="87" t="s">
        <v>15</v>
      </c>
      <c r="C53" s="23">
        <v>4</v>
      </c>
      <c r="D53" s="24"/>
      <c r="E53" s="4"/>
      <c r="F53" s="26"/>
      <c r="G53" s="26"/>
      <c r="H53" s="107" t="s">
        <v>111</v>
      </c>
      <c r="I53" s="26"/>
      <c r="J53" s="26"/>
      <c r="K53" s="26"/>
      <c r="L53" s="107" t="s">
        <v>111</v>
      </c>
      <c r="M53" s="26"/>
      <c r="N53" s="26"/>
      <c r="O53" s="107" t="s">
        <v>111</v>
      </c>
      <c r="P53" s="26"/>
      <c r="Q53" s="26"/>
      <c r="R53" s="26"/>
      <c r="S53" s="26"/>
      <c r="T53" s="26"/>
      <c r="U53" s="26"/>
      <c r="V53" s="107" t="s">
        <v>111</v>
      </c>
      <c r="W53" s="26"/>
      <c r="X53" s="26"/>
      <c r="Y53" s="26"/>
      <c r="Z53" s="26"/>
      <c r="AA53" s="107" t="s">
        <v>111</v>
      </c>
      <c r="AB53" s="26"/>
      <c r="AC53" s="26"/>
      <c r="AD53" s="107" t="s">
        <v>111</v>
      </c>
      <c r="AE53" s="26"/>
      <c r="AF53" s="26"/>
      <c r="AG53" s="26"/>
      <c r="AH53" s="109" t="s">
        <v>112</v>
      </c>
      <c r="AI53" s="26"/>
      <c r="AJ53" s="26"/>
      <c r="AK53" s="26"/>
      <c r="AL53" s="107" t="s">
        <v>111</v>
      </c>
      <c r="AM53" s="42"/>
      <c r="AN53" s="7"/>
      <c r="AO53" s="7"/>
      <c r="AP53" s="7"/>
      <c r="AQ53" s="7">
        <v>8</v>
      </c>
      <c r="AR53" s="46">
        <f>34*4</f>
        <v>136</v>
      </c>
      <c r="AS53" s="8">
        <f t="shared" si="18"/>
        <v>5.8823529411764705E-2</v>
      </c>
    </row>
    <row r="54" spans="1:45" ht="12.75" customHeight="1">
      <c r="A54" s="125"/>
      <c r="B54" s="88" t="s">
        <v>16</v>
      </c>
      <c r="C54" s="37">
        <v>4</v>
      </c>
      <c r="D54" s="24"/>
      <c r="E54" s="4"/>
      <c r="F54" s="26"/>
      <c r="G54" s="26"/>
      <c r="H54" s="26"/>
      <c r="I54" s="26"/>
      <c r="J54" s="26"/>
      <c r="K54" s="26"/>
      <c r="L54" s="26"/>
      <c r="M54" s="107" t="s">
        <v>111</v>
      </c>
      <c r="N54" s="26"/>
      <c r="O54" s="26"/>
      <c r="P54" s="26"/>
      <c r="Q54" s="26"/>
      <c r="R54" s="107" t="s">
        <v>111</v>
      </c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107" t="s">
        <v>111</v>
      </c>
      <c r="AD54" s="26"/>
      <c r="AE54" s="26"/>
      <c r="AF54" s="26"/>
      <c r="AG54" s="26"/>
      <c r="AH54" s="109" t="s">
        <v>112</v>
      </c>
      <c r="AI54" s="42"/>
      <c r="AJ54" s="108" t="s">
        <v>111</v>
      </c>
      <c r="AK54" s="26"/>
      <c r="AL54" s="26"/>
      <c r="AM54" s="42"/>
      <c r="AN54" s="7"/>
      <c r="AO54" s="7"/>
      <c r="AP54" s="7"/>
      <c r="AQ54" s="7">
        <v>5</v>
      </c>
      <c r="AR54" s="46">
        <f>34*2</f>
        <v>68</v>
      </c>
      <c r="AS54" s="8">
        <f t="shared" si="18"/>
        <v>7.3529411764705885E-2</v>
      </c>
    </row>
    <row r="55" spans="1:45" ht="29.25" customHeight="1">
      <c r="A55" s="125"/>
      <c r="B55" s="88" t="s">
        <v>104</v>
      </c>
      <c r="C55" s="37">
        <v>4</v>
      </c>
      <c r="D55" s="21"/>
      <c r="E55" s="4"/>
      <c r="F55" s="26"/>
      <c r="G55" s="26"/>
      <c r="H55" s="26"/>
      <c r="I55" s="26"/>
      <c r="J55" s="26"/>
      <c r="K55" s="26"/>
      <c r="L55" s="107" t="s">
        <v>111</v>
      </c>
      <c r="M55" s="26"/>
      <c r="N55" s="26"/>
      <c r="O55" s="26"/>
      <c r="P55" s="26"/>
      <c r="Q55" s="26"/>
      <c r="R55" s="26"/>
      <c r="S55" s="26"/>
      <c r="T55" s="107" t="s">
        <v>111</v>
      </c>
      <c r="U55" s="26"/>
      <c r="V55" s="26"/>
      <c r="W55" s="26"/>
      <c r="X55" s="26"/>
      <c r="Y55" s="26"/>
      <c r="Z55" s="26"/>
      <c r="AA55" s="26"/>
      <c r="AB55" s="26"/>
      <c r="AC55" s="26"/>
      <c r="AD55" s="107" t="s">
        <v>111</v>
      </c>
      <c r="AE55" s="26"/>
      <c r="AF55" s="26"/>
      <c r="AG55" s="26"/>
      <c r="AH55" s="109" t="s">
        <v>112</v>
      </c>
      <c r="AI55" s="42"/>
      <c r="AJ55" s="42"/>
      <c r="AK55" s="26"/>
      <c r="AL55" s="107" t="s">
        <v>111</v>
      </c>
      <c r="AM55" s="42"/>
      <c r="AN55" s="7"/>
      <c r="AO55" s="7"/>
      <c r="AP55" s="7"/>
      <c r="AQ55" s="7">
        <v>5</v>
      </c>
      <c r="AR55" s="46">
        <f>34*2</f>
        <v>68</v>
      </c>
      <c r="AS55" s="8">
        <f t="shared" si="18"/>
        <v>7.3529411764705885E-2</v>
      </c>
    </row>
    <row r="56" spans="1:45" ht="57.75" customHeight="1">
      <c r="A56" s="125"/>
      <c r="B56" s="88" t="s">
        <v>70</v>
      </c>
      <c r="C56" s="37">
        <v>4</v>
      </c>
      <c r="D56" s="24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41"/>
      <c r="AK56" s="107" t="s">
        <v>111</v>
      </c>
      <c r="AL56" s="26"/>
      <c r="AM56" s="42"/>
      <c r="AN56" s="7"/>
      <c r="AO56" s="7"/>
      <c r="AP56" s="7"/>
      <c r="AQ56" s="7">
        <v>1</v>
      </c>
      <c r="AR56" s="3">
        <f>34*1</f>
        <v>34</v>
      </c>
      <c r="AS56" s="8">
        <f t="shared" si="18"/>
        <v>2.9411764705882353E-2</v>
      </c>
    </row>
    <row r="57" spans="1:45" ht="12.75" customHeight="1">
      <c r="A57" s="125"/>
      <c r="B57" s="88" t="s">
        <v>51</v>
      </c>
      <c r="C57" s="37">
        <v>4</v>
      </c>
      <c r="D57" s="21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119" t="s">
        <v>111</v>
      </c>
      <c r="AJ57" s="26"/>
      <c r="AK57" s="26"/>
      <c r="AL57" s="26"/>
      <c r="AM57" s="42"/>
      <c r="AN57" s="7"/>
      <c r="AO57" s="7"/>
      <c r="AP57" s="7"/>
      <c r="AQ57" s="7">
        <v>1</v>
      </c>
      <c r="AR57" s="3">
        <f t="shared" ref="AR57:AR59" si="19">34*1</f>
        <v>34</v>
      </c>
      <c r="AS57" s="8">
        <f t="shared" si="18"/>
        <v>2.9411764705882353E-2</v>
      </c>
    </row>
    <row r="58" spans="1:45" ht="12.75" customHeight="1">
      <c r="A58" s="125"/>
      <c r="B58" s="87" t="s">
        <v>52</v>
      </c>
      <c r="C58" s="37">
        <v>4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119" t="s">
        <v>111</v>
      </c>
      <c r="AJ58" s="26"/>
      <c r="AK58" s="26"/>
      <c r="AL58" s="26"/>
      <c r="AM58" s="42"/>
      <c r="AN58" s="7"/>
      <c r="AO58" s="7"/>
      <c r="AP58" s="7"/>
      <c r="AQ58" s="7">
        <v>1</v>
      </c>
      <c r="AR58" s="3">
        <f t="shared" si="19"/>
        <v>34</v>
      </c>
      <c r="AS58" s="8">
        <f t="shared" si="18"/>
        <v>2.9411764705882353E-2</v>
      </c>
    </row>
    <row r="59" spans="1:45" ht="12.75" customHeight="1">
      <c r="A59" s="125"/>
      <c r="B59" s="87" t="s">
        <v>71</v>
      </c>
      <c r="C59" s="37">
        <v>4</v>
      </c>
      <c r="D59" s="21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41"/>
      <c r="AJ59" s="107" t="s">
        <v>111</v>
      </c>
      <c r="AK59" s="26"/>
      <c r="AL59" s="26"/>
      <c r="AM59" s="42"/>
      <c r="AN59" s="7"/>
      <c r="AO59" s="7"/>
      <c r="AP59" s="7"/>
      <c r="AQ59" s="7">
        <v>1</v>
      </c>
      <c r="AR59" s="3">
        <f t="shared" si="19"/>
        <v>34</v>
      </c>
      <c r="AS59" s="8">
        <f t="shared" si="18"/>
        <v>2.9411764705882353E-2</v>
      </c>
    </row>
    <row r="60" spans="1:45" ht="27" customHeight="1">
      <c r="A60" s="125"/>
      <c r="B60" s="88" t="s">
        <v>68</v>
      </c>
      <c r="C60" s="37">
        <v>4</v>
      </c>
      <c r="D60" s="24"/>
      <c r="E60" s="4"/>
      <c r="F60" s="26"/>
      <c r="G60" s="26"/>
      <c r="H60" s="115" t="s">
        <v>116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41"/>
      <c r="AI60" s="41"/>
      <c r="AJ60" s="42"/>
      <c r="AK60" s="115" t="s">
        <v>116</v>
      </c>
      <c r="AL60" s="26"/>
      <c r="AM60" s="42"/>
      <c r="AN60" s="7"/>
      <c r="AO60" s="7"/>
      <c r="AP60" s="7"/>
      <c r="AQ60" s="7">
        <v>2</v>
      </c>
      <c r="AR60" s="46">
        <v>68</v>
      </c>
      <c r="AS60" s="8">
        <f t="shared" si="18"/>
        <v>2.9411764705882353E-2</v>
      </c>
    </row>
    <row r="61" spans="1:45" ht="27" customHeight="1">
      <c r="A61" s="64"/>
      <c r="B61" s="65"/>
      <c r="C61" s="65"/>
      <c r="D61" s="65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4"/>
      <c r="AN61" s="64"/>
      <c r="AO61" s="64"/>
      <c r="AP61" s="64"/>
      <c r="AQ61" s="64"/>
      <c r="AR61" s="64"/>
      <c r="AS61" s="64"/>
    </row>
    <row r="62" spans="1:45" s="43" customFormat="1" ht="90.75" customHeight="1">
      <c r="A62" s="140" t="s">
        <v>25</v>
      </c>
      <c r="B62" s="140"/>
      <c r="C62" s="140"/>
      <c r="D62" s="140"/>
      <c r="E62" s="163" t="s">
        <v>38</v>
      </c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9" t="s">
        <v>19</v>
      </c>
      <c r="AR62" s="169" t="s">
        <v>21</v>
      </c>
      <c r="AS62" s="185" t="s">
        <v>20</v>
      </c>
    </row>
    <row r="63" spans="1:45" s="43" customFormat="1" ht="21" customHeight="1">
      <c r="A63" s="136" t="s">
        <v>0</v>
      </c>
      <c r="B63" s="136"/>
      <c r="C63" s="136"/>
      <c r="D63" s="22" t="s">
        <v>17</v>
      </c>
      <c r="E63" s="136" t="s">
        <v>1</v>
      </c>
      <c r="F63" s="136"/>
      <c r="G63" s="136"/>
      <c r="H63" s="136"/>
      <c r="I63" s="136" t="s">
        <v>2</v>
      </c>
      <c r="J63" s="136"/>
      <c r="K63" s="136"/>
      <c r="L63" s="136"/>
      <c r="M63" s="136" t="s">
        <v>3</v>
      </c>
      <c r="N63" s="136"/>
      <c r="O63" s="136"/>
      <c r="P63" s="136"/>
      <c r="Q63" s="136" t="s">
        <v>4</v>
      </c>
      <c r="R63" s="136"/>
      <c r="S63" s="136"/>
      <c r="T63" s="136"/>
      <c r="U63" s="136" t="s">
        <v>5</v>
      </c>
      <c r="V63" s="136"/>
      <c r="W63" s="136"/>
      <c r="X63" s="136" t="s">
        <v>6</v>
      </c>
      <c r="Y63" s="136"/>
      <c r="Z63" s="136"/>
      <c r="AA63" s="136"/>
      <c r="AB63" s="136" t="s">
        <v>7</v>
      </c>
      <c r="AC63" s="136"/>
      <c r="AD63" s="136"/>
      <c r="AE63" s="136" t="s">
        <v>8</v>
      </c>
      <c r="AF63" s="136"/>
      <c r="AG63" s="136"/>
      <c r="AH63" s="136"/>
      <c r="AI63" s="136"/>
      <c r="AJ63" s="136" t="s">
        <v>9</v>
      </c>
      <c r="AK63" s="136"/>
      <c r="AL63" s="136"/>
      <c r="AM63" s="136" t="s">
        <v>10</v>
      </c>
      <c r="AN63" s="136"/>
      <c r="AO63" s="136"/>
      <c r="AP63" s="136"/>
      <c r="AQ63" s="169"/>
      <c r="AR63" s="169"/>
      <c r="AS63" s="185"/>
    </row>
    <row r="64" spans="1:45" s="43" customFormat="1" ht="15" customHeight="1">
      <c r="A64" s="136"/>
      <c r="B64" s="136"/>
      <c r="C64" s="136"/>
      <c r="D64" s="22" t="s">
        <v>18</v>
      </c>
      <c r="E64" s="5">
        <v>1</v>
      </c>
      <c r="F64" s="5">
        <v>2</v>
      </c>
      <c r="G64" s="5">
        <v>3</v>
      </c>
      <c r="H64" s="5">
        <v>4</v>
      </c>
      <c r="I64" s="5">
        <v>5</v>
      </c>
      <c r="J64" s="5">
        <v>6</v>
      </c>
      <c r="K64" s="5">
        <v>7</v>
      </c>
      <c r="L64" s="5">
        <v>8</v>
      </c>
      <c r="M64" s="5">
        <v>9</v>
      </c>
      <c r="N64" s="5">
        <v>10</v>
      </c>
      <c r="O64" s="5">
        <v>11</v>
      </c>
      <c r="P64" s="5">
        <v>12</v>
      </c>
      <c r="Q64" s="5">
        <v>13</v>
      </c>
      <c r="R64" s="5">
        <v>14</v>
      </c>
      <c r="S64" s="5">
        <v>15</v>
      </c>
      <c r="T64" s="5">
        <v>16</v>
      </c>
      <c r="U64" s="5">
        <v>17</v>
      </c>
      <c r="V64" s="5">
        <v>18</v>
      </c>
      <c r="W64" s="5">
        <v>19</v>
      </c>
      <c r="X64" s="5">
        <v>20</v>
      </c>
      <c r="Y64" s="5">
        <v>21</v>
      </c>
      <c r="Z64" s="5">
        <v>22</v>
      </c>
      <c r="AA64" s="5">
        <v>23</v>
      </c>
      <c r="AB64" s="5">
        <v>24</v>
      </c>
      <c r="AC64" s="5">
        <v>25</v>
      </c>
      <c r="AD64" s="5">
        <v>26</v>
      </c>
      <c r="AE64" s="5">
        <v>27</v>
      </c>
      <c r="AF64" s="5">
        <v>28</v>
      </c>
      <c r="AG64" s="5">
        <v>29</v>
      </c>
      <c r="AH64" s="5">
        <v>30</v>
      </c>
      <c r="AI64" s="5">
        <v>31</v>
      </c>
      <c r="AJ64" s="5">
        <v>32</v>
      </c>
      <c r="AK64" s="5">
        <v>33</v>
      </c>
      <c r="AL64" s="5">
        <v>34</v>
      </c>
      <c r="AM64" s="5">
        <v>35</v>
      </c>
      <c r="AN64" s="5">
        <v>36</v>
      </c>
      <c r="AO64" s="5">
        <v>37</v>
      </c>
      <c r="AP64" s="5">
        <v>38</v>
      </c>
      <c r="AQ64" s="169"/>
      <c r="AR64" s="169"/>
      <c r="AS64" s="185"/>
    </row>
    <row r="65" spans="1:45" s="43" customFormat="1" ht="14.25" customHeight="1">
      <c r="A65" s="125" t="s">
        <v>24</v>
      </c>
      <c r="B65" s="87" t="s">
        <v>12</v>
      </c>
      <c r="C65" s="23">
        <v>5</v>
      </c>
      <c r="D65" s="24"/>
      <c r="E65" s="4"/>
      <c r="F65" s="107" t="s">
        <v>111</v>
      </c>
      <c r="G65" s="26"/>
      <c r="H65" s="26"/>
      <c r="I65" s="4"/>
      <c r="J65" s="4"/>
      <c r="K65" s="4"/>
      <c r="L65" s="4"/>
      <c r="M65" s="4"/>
      <c r="N65" s="4"/>
      <c r="O65" s="107" t="s">
        <v>111</v>
      </c>
      <c r="P65" s="4"/>
      <c r="Q65" s="107" t="s">
        <v>111</v>
      </c>
      <c r="R65" s="4"/>
      <c r="S65" s="4"/>
      <c r="T65" s="4"/>
      <c r="U65" s="107" t="s">
        <v>111</v>
      </c>
      <c r="V65" s="4"/>
      <c r="W65" s="4"/>
      <c r="X65" s="107" t="s">
        <v>111</v>
      </c>
      <c r="Y65" s="4"/>
      <c r="Z65" s="4"/>
      <c r="AA65" s="4"/>
      <c r="AB65" s="4"/>
      <c r="AC65" s="4"/>
      <c r="AD65" s="107" t="s">
        <v>111</v>
      </c>
      <c r="AE65" s="4"/>
      <c r="AF65" s="4"/>
      <c r="AG65" s="109" t="s">
        <v>112</v>
      </c>
      <c r="AH65" s="4"/>
      <c r="AI65" s="4"/>
      <c r="AJ65" s="4"/>
      <c r="AK65" s="107" t="s">
        <v>111</v>
      </c>
      <c r="AL65" s="4"/>
      <c r="AM65" s="7"/>
      <c r="AN65" s="7"/>
      <c r="AO65" s="7"/>
      <c r="AP65" s="7"/>
      <c r="AQ65" s="7">
        <v>8</v>
      </c>
      <c r="AR65" s="3">
        <f>34*5</f>
        <v>170</v>
      </c>
      <c r="AS65" s="8">
        <f t="shared" ref="AS65:AS76" si="20">AQ65/AR65</f>
        <v>4.7058823529411764E-2</v>
      </c>
    </row>
    <row r="66" spans="1:45" s="43" customFormat="1" ht="18" customHeight="1">
      <c r="A66" s="125"/>
      <c r="B66" s="87" t="s">
        <v>26</v>
      </c>
      <c r="C66" s="23">
        <v>5</v>
      </c>
      <c r="D66" s="24"/>
      <c r="E66" s="4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107" t="s">
        <v>111</v>
      </c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110" t="s">
        <v>114</v>
      </c>
      <c r="AI66" s="26"/>
      <c r="AJ66" s="26"/>
      <c r="AK66" s="26"/>
      <c r="AL66" s="107" t="s">
        <v>111</v>
      </c>
      <c r="AM66" s="7"/>
      <c r="AN66" s="7"/>
      <c r="AO66" s="7"/>
      <c r="AP66" s="7"/>
      <c r="AQ66" s="7">
        <v>3</v>
      </c>
      <c r="AR66" s="3">
        <f>34*3</f>
        <v>102</v>
      </c>
      <c r="AS66" s="8">
        <f t="shared" si="20"/>
        <v>2.9411764705882353E-2</v>
      </c>
    </row>
    <row r="67" spans="1:45" s="43" customFormat="1" ht="30" customHeight="1">
      <c r="A67" s="125"/>
      <c r="B67" s="87" t="s">
        <v>104</v>
      </c>
      <c r="C67" s="23">
        <v>5</v>
      </c>
      <c r="D67" s="19"/>
      <c r="E67" s="4"/>
      <c r="F67" s="4"/>
      <c r="G67" s="4"/>
      <c r="H67" s="107" t="s">
        <v>111</v>
      </c>
      <c r="I67" s="26"/>
      <c r="J67" s="26"/>
      <c r="K67" s="107" t="s">
        <v>111</v>
      </c>
      <c r="L67" s="26"/>
      <c r="M67" s="26"/>
      <c r="N67" s="107" t="s">
        <v>111</v>
      </c>
      <c r="O67" s="26"/>
      <c r="P67" s="26"/>
      <c r="Q67" s="26"/>
      <c r="R67" s="107" t="s">
        <v>111</v>
      </c>
      <c r="S67" s="26"/>
      <c r="T67" s="26"/>
      <c r="U67" s="26"/>
      <c r="V67" s="107" t="s">
        <v>111</v>
      </c>
      <c r="W67" s="26"/>
      <c r="X67" s="107" t="s">
        <v>111</v>
      </c>
      <c r="Y67" s="26"/>
      <c r="Z67" s="26"/>
      <c r="AA67" s="26"/>
      <c r="AB67" s="26"/>
      <c r="AC67" s="107" t="s">
        <v>111</v>
      </c>
      <c r="AD67" s="26"/>
      <c r="AE67" s="107" t="s">
        <v>111</v>
      </c>
      <c r="AF67" s="26"/>
      <c r="AG67" s="26"/>
      <c r="AH67" s="110" t="s">
        <v>114</v>
      </c>
      <c r="AI67" s="26"/>
      <c r="AJ67" s="26"/>
      <c r="AK67" s="26"/>
      <c r="AL67" s="107" t="s">
        <v>111</v>
      </c>
      <c r="AM67" s="7"/>
      <c r="AN67" s="7"/>
      <c r="AO67" s="7"/>
      <c r="AP67" s="7"/>
      <c r="AQ67" s="7">
        <v>10</v>
      </c>
      <c r="AR67" s="3">
        <f t="shared" ref="AR67" si="21">34*3</f>
        <v>102</v>
      </c>
      <c r="AS67" s="8">
        <f t="shared" si="20"/>
        <v>9.8039215686274508E-2</v>
      </c>
    </row>
    <row r="68" spans="1:45" s="43" customFormat="1" ht="21" customHeight="1">
      <c r="A68" s="125"/>
      <c r="B68" s="87" t="s">
        <v>11</v>
      </c>
      <c r="C68" s="23">
        <v>5</v>
      </c>
      <c r="D68" s="24"/>
      <c r="E68" s="4"/>
      <c r="F68" s="4"/>
      <c r="G68" s="4"/>
      <c r="H68" s="26"/>
      <c r="I68" s="26"/>
      <c r="J68" s="26"/>
      <c r="K68" s="107" t="s">
        <v>111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107" t="s">
        <v>111</v>
      </c>
      <c r="Z68" s="26"/>
      <c r="AA68" s="26"/>
      <c r="AB68" s="26"/>
      <c r="AC68" s="26"/>
      <c r="AD68" s="26"/>
      <c r="AE68" s="26"/>
      <c r="AF68" s="26"/>
      <c r="AG68" s="107" t="s">
        <v>111</v>
      </c>
      <c r="AH68" s="26"/>
      <c r="AI68" s="42"/>
      <c r="AJ68" s="42"/>
      <c r="AK68" s="109" t="s">
        <v>112</v>
      </c>
      <c r="AL68" s="26"/>
      <c r="AM68" s="7"/>
      <c r="AN68" s="7"/>
      <c r="AO68" s="7"/>
      <c r="AP68" s="7"/>
      <c r="AQ68" s="7">
        <v>4</v>
      </c>
      <c r="AR68" s="3">
        <f t="shared" ref="AR68" si="22">34*5</f>
        <v>170</v>
      </c>
      <c r="AS68" s="8">
        <f t="shared" si="20"/>
        <v>2.3529411764705882E-2</v>
      </c>
    </row>
    <row r="69" spans="1:45" s="43" customFormat="1" ht="21" customHeight="1">
      <c r="A69" s="125"/>
      <c r="B69" s="87" t="s">
        <v>27</v>
      </c>
      <c r="C69" s="23">
        <v>5</v>
      </c>
      <c r="D69" s="24"/>
      <c r="E69" s="4"/>
      <c r="F69" s="4"/>
      <c r="G69" s="4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107" t="s">
        <v>111</v>
      </c>
      <c r="AB69" s="26"/>
      <c r="AC69" s="26"/>
      <c r="AD69" s="26"/>
      <c r="AE69" s="26"/>
      <c r="AF69" s="26"/>
      <c r="AG69" s="26"/>
      <c r="AH69" s="109" t="s">
        <v>114</v>
      </c>
      <c r="AI69" s="42"/>
      <c r="AJ69" s="42"/>
      <c r="AK69" s="26"/>
      <c r="AL69" s="26"/>
      <c r="AM69" s="7"/>
      <c r="AN69" s="7"/>
      <c r="AO69" s="7"/>
      <c r="AP69" s="7"/>
      <c r="AQ69" s="7">
        <v>1</v>
      </c>
      <c r="AR69" s="3">
        <f t="shared" ref="AR69" si="23">34*3</f>
        <v>102</v>
      </c>
      <c r="AS69" s="8">
        <f t="shared" si="20"/>
        <v>9.8039215686274508E-3</v>
      </c>
    </row>
    <row r="70" spans="1:45" s="43" customFormat="1" ht="18" customHeight="1">
      <c r="A70" s="125"/>
      <c r="B70" s="87" t="s">
        <v>29</v>
      </c>
      <c r="C70" s="23">
        <v>5</v>
      </c>
      <c r="D70" s="24"/>
      <c r="E70" s="4"/>
      <c r="F70" s="4"/>
      <c r="G70" s="4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107" t="s">
        <v>111</v>
      </c>
      <c r="Y70" s="26"/>
      <c r="Z70" s="26"/>
      <c r="AA70" s="26"/>
      <c r="AB70" s="26"/>
      <c r="AC70" s="26"/>
      <c r="AD70" s="26"/>
      <c r="AE70" s="26"/>
      <c r="AF70" s="26"/>
      <c r="AG70" s="41"/>
      <c r="AH70" s="110" t="s">
        <v>114</v>
      </c>
      <c r="AI70" s="26"/>
      <c r="AJ70" s="42"/>
      <c r="AK70" s="26"/>
      <c r="AL70" s="26"/>
      <c r="AM70" s="7"/>
      <c r="AN70" s="7"/>
      <c r="AO70" s="7"/>
      <c r="AP70" s="7"/>
      <c r="AQ70" s="7">
        <v>2</v>
      </c>
      <c r="AR70" s="3">
        <f>34*1</f>
        <v>34</v>
      </c>
      <c r="AS70" s="8">
        <f t="shared" si="20"/>
        <v>5.8823529411764705E-2</v>
      </c>
    </row>
    <row r="71" spans="1:45" s="43" customFormat="1" ht="18" customHeight="1">
      <c r="A71" s="125"/>
      <c r="B71" s="87" t="s">
        <v>28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07" t="s">
        <v>111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98"/>
      <c r="AH71" s="110" t="s">
        <v>114</v>
      </c>
      <c r="AI71" s="26"/>
      <c r="AJ71" s="7"/>
      <c r="AK71" s="3"/>
      <c r="AL71" s="4"/>
      <c r="AM71" s="7"/>
      <c r="AN71" s="7"/>
      <c r="AO71" s="7"/>
      <c r="AP71" s="7"/>
      <c r="AQ71" s="7">
        <v>2</v>
      </c>
      <c r="AR71" s="3">
        <f t="shared" ref="AR71:AR73" si="24">34*1</f>
        <v>34</v>
      </c>
      <c r="AS71" s="8">
        <f t="shared" si="20"/>
        <v>5.8823529411764705E-2</v>
      </c>
    </row>
    <row r="72" spans="1:45" s="43" customFormat="1" ht="18" customHeight="1">
      <c r="A72" s="125"/>
      <c r="B72" s="88" t="s">
        <v>51</v>
      </c>
      <c r="C72" s="23">
        <v>5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26"/>
      <c r="AJ72" s="108" t="s">
        <v>111</v>
      </c>
      <c r="AK72" s="3"/>
      <c r="AL72" s="4"/>
      <c r="AM72" s="7"/>
      <c r="AN72" s="7"/>
      <c r="AO72" s="7"/>
      <c r="AP72" s="7"/>
      <c r="AQ72" s="7">
        <v>1</v>
      </c>
      <c r="AR72" s="3">
        <f t="shared" si="24"/>
        <v>34</v>
      </c>
      <c r="AS72" s="8">
        <f t="shared" si="20"/>
        <v>2.9411764705882353E-2</v>
      </c>
    </row>
    <row r="73" spans="1:45" s="43" customFormat="1" ht="12.75" customHeight="1">
      <c r="A73" s="125"/>
      <c r="B73" s="87" t="s">
        <v>52</v>
      </c>
      <c r="C73" s="23">
        <v>5</v>
      </c>
      <c r="D73" s="2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3"/>
      <c r="AG73" s="3"/>
      <c r="AH73" s="4"/>
      <c r="AI73" s="26"/>
      <c r="AJ73" s="108" t="s">
        <v>111</v>
      </c>
      <c r="AK73" s="3"/>
      <c r="AL73" s="4"/>
      <c r="AM73" s="7"/>
      <c r="AN73" s="7"/>
      <c r="AO73" s="7"/>
      <c r="AP73" s="7"/>
      <c r="AQ73" s="7">
        <v>1</v>
      </c>
      <c r="AR73" s="3">
        <f t="shared" si="24"/>
        <v>34</v>
      </c>
      <c r="AS73" s="8">
        <f t="shared" si="20"/>
        <v>2.9411764705882353E-2</v>
      </c>
    </row>
    <row r="74" spans="1:45" s="43" customFormat="1" ht="15" customHeight="1">
      <c r="A74" s="125"/>
      <c r="B74" s="88" t="s">
        <v>71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07" t="s">
        <v>111</v>
      </c>
      <c r="R74" s="4"/>
      <c r="S74" s="4"/>
      <c r="T74" s="4"/>
      <c r="U74" s="107" t="s">
        <v>111</v>
      </c>
      <c r="V74" s="4"/>
      <c r="W74" s="4"/>
      <c r="X74" s="4"/>
      <c r="Y74" s="4"/>
      <c r="Z74" s="4"/>
      <c r="AA74" s="4"/>
      <c r="AB74" s="107" t="s">
        <v>111</v>
      </c>
      <c r="AC74" s="4"/>
      <c r="AD74" s="4"/>
      <c r="AE74" s="4"/>
      <c r="AF74" s="4"/>
      <c r="AG74" s="4"/>
      <c r="AH74" s="3"/>
      <c r="AI74" s="3"/>
      <c r="AJ74" s="7"/>
      <c r="AK74" s="107" t="s">
        <v>111</v>
      </c>
      <c r="AL74" s="4"/>
      <c r="AM74" s="7"/>
      <c r="AN74" s="7"/>
      <c r="AO74" s="7"/>
      <c r="AP74" s="7"/>
      <c r="AQ74" s="7">
        <v>4</v>
      </c>
      <c r="AR74" s="3">
        <f>34*2</f>
        <v>68</v>
      </c>
      <c r="AS74" s="8">
        <f t="shared" si="20"/>
        <v>5.8823529411764705E-2</v>
      </c>
    </row>
    <row r="75" spans="1:45" s="43" customFormat="1" ht="15" customHeight="1">
      <c r="A75" s="125"/>
      <c r="B75" s="87" t="s">
        <v>105</v>
      </c>
      <c r="C75" s="88">
        <v>5</v>
      </c>
      <c r="D75" s="49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3"/>
      <c r="AI75" s="3"/>
      <c r="AJ75" s="7"/>
      <c r="AK75" s="26"/>
      <c r="AL75" s="107" t="s">
        <v>111</v>
      </c>
      <c r="AM75" s="7"/>
      <c r="AN75" s="7"/>
      <c r="AO75" s="7"/>
      <c r="AP75" s="7"/>
      <c r="AQ75" s="7">
        <v>1</v>
      </c>
      <c r="AR75" s="3">
        <v>34</v>
      </c>
      <c r="AS75" s="8">
        <v>2.9399999999999999E-2</v>
      </c>
    </row>
    <row r="76" spans="1:45" s="43" customFormat="1" ht="33" customHeight="1">
      <c r="A76" s="125"/>
      <c r="B76" s="87" t="s">
        <v>68</v>
      </c>
      <c r="C76" s="23">
        <v>5</v>
      </c>
      <c r="D76" s="24"/>
      <c r="E76" s="4"/>
      <c r="F76" s="4"/>
      <c r="G76" s="4"/>
      <c r="H76" s="115" t="s">
        <v>116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3"/>
      <c r="AI76" s="116" t="s">
        <v>116</v>
      </c>
      <c r="AJ76" s="7"/>
      <c r="AK76" s="26"/>
      <c r="AL76" s="4"/>
      <c r="AM76" s="7"/>
      <c r="AN76" s="7"/>
      <c r="AO76" s="7"/>
      <c r="AP76" s="7"/>
      <c r="AQ76" s="7">
        <v>2</v>
      </c>
      <c r="AR76" s="3">
        <v>68</v>
      </c>
      <c r="AS76" s="8">
        <f t="shared" si="20"/>
        <v>2.9411764705882353E-2</v>
      </c>
    </row>
    <row r="77" spans="1:45" s="43" customFormat="1" ht="27" customHeight="1">
      <c r="A77" s="162"/>
      <c r="B77" s="162"/>
      <c r="C77" s="162"/>
      <c r="D77" s="1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4"/>
      <c r="AN77" s="64"/>
      <c r="AO77" s="64"/>
      <c r="AP77" s="64"/>
      <c r="AQ77" s="64"/>
      <c r="AR77" s="64"/>
      <c r="AS77" s="64"/>
    </row>
    <row r="78" spans="1:45" s="2" customFormat="1" ht="116.25" customHeight="1">
      <c r="A78" s="132" t="s">
        <v>30</v>
      </c>
      <c r="B78" s="133"/>
      <c r="C78" s="133"/>
      <c r="D78" s="134"/>
      <c r="E78" s="144" t="s">
        <v>38</v>
      </c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6"/>
      <c r="AQ78" s="193" t="s">
        <v>19</v>
      </c>
      <c r="AR78" s="187" t="s">
        <v>21</v>
      </c>
      <c r="AS78" s="190" t="s">
        <v>20</v>
      </c>
    </row>
    <row r="79" spans="1:45" s="2" customFormat="1" ht="21.75" customHeight="1">
      <c r="A79" s="126" t="s">
        <v>0</v>
      </c>
      <c r="B79" s="127"/>
      <c r="C79" s="128"/>
      <c r="D79" s="22" t="s">
        <v>17</v>
      </c>
      <c r="E79" s="141" t="s">
        <v>1</v>
      </c>
      <c r="F79" s="142"/>
      <c r="G79" s="142"/>
      <c r="H79" s="143"/>
      <c r="I79" s="141" t="s">
        <v>2</v>
      </c>
      <c r="J79" s="142"/>
      <c r="K79" s="142"/>
      <c r="L79" s="143"/>
      <c r="M79" s="141" t="s">
        <v>3</v>
      </c>
      <c r="N79" s="142"/>
      <c r="O79" s="142"/>
      <c r="P79" s="143"/>
      <c r="Q79" s="141" t="s">
        <v>4</v>
      </c>
      <c r="R79" s="142"/>
      <c r="S79" s="142"/>
      <c r="T79" s="143"/>
      <c r="U79" s="141" t="s">
        <v>5</v>
      </c>
      <c r="V79" s="142"/>
      <c r="W79" s="143"/>
      <c r="X79" s="141" t="s">
        <v>6</v>
      </c>
      <c r="Y79" s="142"/>
      <c r="Z79" s="142"/>
      <c r="AA79" s="143"/>
      <c r="AB79" s="141" t="s">
        <v>7</v>
      </c>
      <c r="AC79" s="142"/>
      <c r="AD79" s="143"/>
      <c r="AE79" s="141" t="s">
        <v>8</v>
      </c>
      <c r="AF79" s="142"/>
      <c r="AG79" s="142"/>
      <c r="AH79" s="142"/>
      <c r="AI79" s="143"/>
      <c r="AJ79" s="141" t="s">
        <v>9</v>
      </c>
      <c r="AK79" s="142"/>
      <c r="AL79" s="143"/>
      <c r="AM79" s="141" t="s">
        <v>10</v>
      </c>
      <c r="AN79" s="142"/>
      <c r="AO79" s="142"/>
      <c r="AP79" s="143"/>
      <c r="AQ79" s="194"/>
      <c r="AR79" s="188"/>
      <c r="AS79" s="191"/>
    </row>
    <row r="80" spans="1:45" s="6" customFormat="1" ht="11.25" customHeight="1">
      <c r="A80" s="129"/>
      <c r="B80" s="130"/>
      <c r="C80" s="131"/>
      <c r="D80" s="22" t="s">
        <v>18</v>
      </c>
      <c r="E80" s="5">
        <v>1</v>
      </c>
      <c r="F80" s="5">
        <v>2</v>
      </c>
      <c r="G80" s="5">
        <v>3</v>
      </c>
      <c r="H80" s="5">
        <v>4</v>
      </c>
      <c r="I80" s="5">
        <v>5</v>
      </c>
      <c r="J80" s="5">
        <v>6</v>
      </c>
      <c r="K80" s="5">
        <v>7</v>
      </c>
      <c r="L80" s="5">
        <v>8</v>
      </c>
      <c r="M80" s="5">
        <v>9</v>
      </c>
      <c r="N80" s="5">
        <v>10</v>
      </c>
      <c r="O80" s="5">
        <v>11</v>
      </c>
      <c r="P80" s="5">
        <v>12</v>
      </c>
      <c r="Q80" s="5">
        <v>13</v>
      </c>
      <c r="R80" s="5">
        <v>14</v>
      </c>
      <c r="S80" s="5">
        <v>15</v>
      </c>
      <c r="T80" s="5">
        <v>16</v>
      </c>
      <c r="U80" s="5">
        <v>17</v>
      </c>
      <c r="V80" s="5">
        <v>18</v>
      </c>
      <c r="W80" s="5">
        <v>19</v>
      </c>
      <c r="X80" s="5">
        <v>20</v>
      </c>
      <c r="Y80" s="5">
        <v>21</v>
      </c>
      <c r="Z80" s="5">
        <v>22</v>
      </c>
      <c r="AA80" s="5">
        <v>23</v>
      </c>
      <c r="AB80" s="5">
        <v>24</v>
      </c>
      <c r="AC80" s="5">
        <v>25</v>
      </c>
      <c r="AD80" s="5">
        <v>26</v>
      </c>
      <c r="AE80" s="5">
        <v>27</v>
      </c>
      <c r="AF80" s="5">
        <v>28</v>
      </c>
      <c r="AG80" s="5">
        <v>29</v>
      </c>
      <c r="AH80" s="5">
        <v>30</v>
      </c>
      <c r="AI80" s="5">
        <v>31</v>
      </c>
      <c r="AJ80" s="5">
        <v>32</v>
      </c>
      <c r="AK80" s="5">
        <v>33</v>
      </c>
      <c r="AL80" s="5">
        <v>34</v>
      </c>
      <c r="AM80" s="5">
        <v>35</v>
      </c>
      <c r="AN80" s="5">
        <v>36</v>
      </c>
      <c r="AO80" s="5">
        <v>37</v>
      </c>
      <c r="AP80" s="5">
        <v>38</v>
      </c>
      <c r="AQ80" s="195"/>
      <c r="AR80" s="189"/>
      <c r="AS80" s="192"/>
    </row>
    <row r="81" spans="1:45" ht="12.75" customHeight="1">
      <c r="A81" s="135" t="s">
        <v>24</v>
      </c>
      <c r="B81" s="87" t="s">
        <v>12</v>
      </c>
      <c r="C81" s="48">
        <v>6</v>
      </c>
      <c r="D81" s="49"/>
      <c r="E81" s="26"/>
      <c r="F81" s="107" t="s">
        <v>111</v>
      </c>
      <c r="G81" s="26"/>
      <c r="H81" s="26"/>
      <c r="I81" s="26"/>
      <c r="J81" s="26"/>
      <c r="K81" s="26"/>
      <c r="L81" s="107" t="s">
        <v>111</v>
      </c>
      <c r="M81" s="26"/>
      <c r="N81" s="107" t="s">
        <v>111</v>
      </c>
      <c r="O81" s="26"/>
      <c r="P81" s="26"/>
      <c r="Q81" s="26"/>
      <c r="R81" s="107" t="s">
        <v>111</v>
      </c>
      <c r="S81" s="26"/>
      <c r="T81" s="107" t="s">
        <v>111</v>
      </c>
      <c r="U81" s="26"/>
      <c r="V81" s="107" t="s">
        <v>111</v>
      </c>
      <c r="W81" s="26"/>
      <c r="X81" s="107" t="s">
        <v>111</v>
      </c>
      <c r="Y81" s="26"/>
      <c r="Z81" s="26"/>
      <c r="AA81" s="107" t="s">
        <v>111</v>
      </c>
      <c r="AB81" s="26"/>
      <c r="AC81" s="107" t="s">
        <v>111</v>
      </c>
      <c r="AD81" s="26"/>
      <c r="AE81" s="26"/>
      <c r="AF81" s="26"/>
      <c r="AG81" s="26"/>
      <c r="AH81" s="109" t="s">
        <v>112</v>
      </c>
      <c r="AI81" s="26"/>
      <c r="AJ81" s="26"/>
      <c r="AK81" s="26"/>
      <c r="AL81" s="107" t="s">
        <v>111</v>
      </c>
      <c r="AM81" s="42"/>
      <c r="AN81" s="42"/>
      <c r="AO81" s="42"/>
      <c r="AP81" s="42"/>
      <c r="AQ81" s="7">
        <v>11</v>
      </c>
      <c r="AR81" s="3">
        <f>34*6</f>
        <v>204</v>
      </c>
      <c r="AS81" s="8">
        <f t="shared" ref="AS81:AS92" si="25">AQ81/AR81</f>
        <v>5.3921568627450983E-2</v>
      </c>
    </row>
    <row r="82" spans="1:45" ht="20.25" customHeight="1">
      <c r="A82" s="135"/>
      <c r="B82" s="87" t="s">
        <v>26</v>
      </c>
      <c r="C82" s="48">
        <v>6</v>
      </c>
      <c r="D82" s="49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107" t="s">
        <v>111</v>
      </c>
      <c r="X82" s="26"/>
      <c r="Y82" s="26"/>
      <c r="Z82" s="26"/>
      <c r="AA82" s="26"/>
      <c r="AB82" s="26"/>
      <c r="AC82" s="26"/>
      <c r="AD82" s="26"/>
      <c r="AE82" s="26"/>
      <c r="AF82" s="26"/>
      <c r="AG82" s="110" t="s">
        <v>114</v>
      </c>
      <c r="AH82" s="26"/>
      <c r="AI82" s="26"/>
      <c r="AJ82" s="26"/>
      <c r="AK82" s="26"/>
      <c r="AL82" s="26"/>
      <c r="AM82" s="42"/>
      <c r="AN82" s="42"/>
      <c r="AO82" s="42"/>
      <c r="AP82" s="42"/>
      <c r="AQ82" s="7">
        <v>2</v>
      </c>
      <c r="AR82" s="3">
        <f>34*3</f>
        <v>102</v>
      </c>
      <c r="AS82" s="8">
        <f t="shared" si="25"/>
        <v>1.9607843137254902E-2</v>
      </c>
    </row>
    <row r="83" spans="1:45" ht="24.75" customHeight="1">
      <c r="A83" s="135"/>
      <c r="B83" s="87" t="s">
        <v>104</v>
      </c>
      <c r="C83" s="48">
        <v>6</v>
      </c>
      <c r="D83" s="49"/>
      <c r="E83" s="26"/>
      <c r="F83" s="26"/>
      <c r="G83" s="26"/>
      <c r="H83" s="26"/>
      <c r="I83" s="107" t="s">
        <v>111</v>
      </c>
      <c r="J83" s="26"/>
      <c r="K83" s="107" t="s">
        <v>111</v>
      </c>
      <c r="L83" s="26"/>
      <c r="M83" s="26"/>
      <c r="N83" s="26"/>
      <c r="O83" s="26"/>
      <c r="P83" s="107" t="s">
        <v>111</v>
      </c>
      <c r="Q83" s="26"/>
      <c r="R83" s="107" t="s">
        <v>111</v>
      </c>
      <c r="S83" s="26"/>
      <c r="T83" s="26"/>
      <c r="U83" s="107" t="s">
        <v>111</v>
      </c>
      <c r="V83" s="26"/>
      <c r="W83" s="107" t="s">
        <v>111</v>
      </c>
      <c r="X83" s="26"/>
      <c r="Y83" s="107" t="s">
        <v>111</v>
      </c>
      <c r="Z83" s="26"/>
      <c r="AA83" s="26"/>
      <c r="AB83" s="26"/>
      <c r="AC83" s="26"/>
      <c r="AD83" s="26"/>
      <c r="AE83" s="26"/>
      <c r="AF83" s="26"/>
      <c r="AG83" s="110" t="s">
        <v>114</v>
      </c>
      <c r="AH83" s="26"/>
      <c r="AI83" s="26"/>
      <c r="AJ83" s="107" t="s">
        <v>111</v>
      </c>
      <c r="AK83" s="26"/>
      <c r="AL83" s="107" t="s">
        <v>111</v>
      </c>
      <c r="AM83" s="42"/>
      <c r="AN83" s="42"/>
      <c r="AO83" s="42"/>
      <c r="AP83" s="42"/>
      <c r="AQ83" s="7">
        <v>10</v>
      </c>
      <c r="AR83" s="3">
        <f t="shared" ref="AR83" si="26">34*3</f>
        <v>102</v>
      </c>
      <c r="AS83" s="8">
        <f t="shared" si="25"/>
        <v>9.8039215686274508E-2</v>
      </c>
    </row>
    <row r="84" spans="1:45" ht="12.75" customHeight="1">
      <c r="A84" s="135"/>
      <c r="B84" s="87" t="s">
        <v>11</v>
      </c>
      <c r="C84" s="48">
        <v>6</v>
      </c>
      <c r="D84" s="49"/>
      <c r="E84" s="26"/>
      <c r="F84" s="26"/>
      <c r="G84" s="26"/>
      <c r="H84" s="26"/>
      <c r="I84" s="26"/>
      <c r="J84" s="107" t="s">
        <v>111</v>
      </c>
      <c r="K84" s="26"/>
      <c r="L84" s="26"/>
      <c r="M84" s="26"/>
      <c r="N84" s="26"/>
      <c r="O84" s="26"/>
      <c r="P84" s="26"/>
      <c r="Q84" s="107" t="s">
        <v>111</v>
      </c>
      <c r="R84" s="26"/>
      <c r="S84" s="26"/>
      <c r="T84" s="26"/>
      <c r="U84" s="26"/>
      <c r="V84" s="107" t="s">
        <v>111</v>
      </c>
      <c r="W84" s="26"/>
      <c r="X84" s="26"/>
      <c r="Y84" s="26"/>
      <c r="Z84" s="26"/>
      <c r="AA84" s="26"/>
      <c r="AB84" s="26"/>
      <c r="AC84" s="26"/>
      <c r="AD84" s="26"/>
      <c r="AE84" s="107" t="s">
        <v>111</v>
      </c>
      <c r="AF84" s="26"/>
      <c r="AG84" s="26"/>
      <c r="AH84" s="26"/>
      <c r="AI84" s="42"/>
      <c r="AJ84" s="42"/>
      <c r="AK84" s="109" t="s">
        <v>112</v>
      </c>
      <c r="AL84" s="26"/>
      <c r="AM84" s="42"/>
      <c r="AN84" s="42"/>
      <c r="AO84" s="42"/>
      <c r="AP84" s="42"/>
      <c r="AQ84" s="7">
        <v>5</v>
      </c>
      <c r="AR84" s="3">
        <f>34*5</f>
        <v>170</v>
      </c>
      <c r="AS84" s="8">
        <f t="shared" si="25"/>
        <v>2.9411764705882353E-2</v>
      </c>
    </row>
    <row r="85" spans="1:45">
      <c r="A85" s="135"/>
      <c r="B85" s="87" t="s">
        <v>27</v>
      </c>
      <c r="C85" s="48">
        <v>6</v>
      </c>
      <c r="D85" s="49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107" t="s">
        <v>111</v>
      </c>
      <c r="AH85" s="26"/>
      <c r="AI85" s="42"/>
      <c r="AJ85" s="42"/>
      <c r="AK85" s="26"/>
      <c r="AL85" s="26"/>
      <c r="AM85" s="42"/>
      <c r="AN85" s="42"/>
      <c r="AO85" s="42"/>
      <c r="AP85" s="42"/>
      <c r="AQ85" s="7">
        <v>1</v>
      </c>
      <c r="AR85" s="3">
        <f>34*3</f>
        <v>102</v>
      </c>
      <c r="AS85" s="8">
        <f t="shared" si="25"/>
        <v>9.8039215686274508E-3</v>
      </c>
    </row>
    <row r="86" spans="1:45" ht="23.25" customHeight="1">
      <c r="A86" s="135"/>
      <c r="B86" s="87" t="s">
        <v>29</v>
      </c>
      <c r="C86" s="48">
        <v>6</v>
      </c>
      <c r="D86" s="49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107" t="s">
        <v>111</v>
      </c>
      <c r="AA86" s="26"/>
      <c r="AB86" s="26"/>
      <c r="AC86" s="26"/>
      <c r="AD86" s="26"/>
      <c r="AE86" s="26"/>
      <c r="AF86" s="96"/>
      <c r="AG86" s="41"/>
      <c r="AH86" s="26"/>
      <c r="AI86" s="110" t="s">
        <v>114</v>
      </c>
      <c r="AJ86" s="42"/>
      <c r="AK86" s="26"/>
      <c r="AL86" s="26"/>
      <c r="AM86" s="42"/>
      <c r="AN86" s="42"/>
      <c r="AO86" s="42"/>
      <c r="AP86" s="42"/>
      <c r="AQ86" s="7">
        <v>2</v>
      </c>
      <c r="AR86" s="3">
        <f>34*1</f>
        <v>34</v>
      </c>
      <c r="AS86" s="8">
        <f t="shared" si="25"/>
        <v>5.8823529411764705E-2</v>
      </c>
    </row>
    <row r="87" spans="1:45" ht="24" customHeight="1">
      <c r="A87" s="135"/>
      <c r="B87" s="87" t="s">
        <v>28</v>
      </c>
      <c r="C87" s="48">
        <v>6</v>
      </c>
      <c r="D87" s="49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107" t="s">
        <v>111</v>
      </c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95"/>
      <c r="AF87" s="26"/>
      <c r="AG87" s="26"/>
      <c r="AH87" s="26"/>
      <c r="AI87" s="110" t="s">
        <v>114</v>
      </c>
      <c r="AJ87" s="26"/>
      <c r="AK87" s="26"/>
      <c r="AL87" s="26"/>
      <c r="AM87" s="42"/>
      <c r="AN87" s="42"/>
      <c r="AO87" s="42"/>
      <c r="AP87" s="42"/>
      <c r="AQ87" s="7">
        <v>2</v>
      </c>
      <c r="AR87" s="3">
        <f t="shared" ref="AR87:AR89" si="27">34*1</f>
        <v>34</v>
      </c>
      <c r="AS87" s="8">
        <f t="shared" si="25"/>
        <v>5.8823529411764705E-2</v>
      </c>
    </row>
    <row r="88" spans="1:45" ht="12.75" customHeight="1">
      <c r="A88" s="135"/>
      <c r="B88" s="88" t="s">
        <v>51</v>
      </c>
      <c r="C88" s="48">
        <v>6</v>
      </c>
      <c r="D88" s="49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1"/>
      <c r="AI88" s="119" t="s">
        <v>111</v>
      </c>
      <c r="AJ88" s="42"/>
      <c r="AK88" s="26"/>
      <c r="AL88" s="26"/>
      <c r="AM88" s="42"/>
      <c r="AN88" s="42"/>
      <c r="AO88" s="42"/>
      <c r="AP88" s="42"/>
      <c r="AQ88" s="7">
        <v>1</v>
      </c>
      <c r="AR88" s="3">
        <f t="shared" si="27"/>
        <v>34</v>
      </c>
      <c r="AS88" s="8">
        <f t="shared" si="25"/>
        <v>2.9411764705882353E-2</v>
      </c>
    </row>
    <row r="89" spans="1:45" ht="12.75" customHeight="1">
      <c r="A89" s="135"/>
      <c r="B89" s="88" t="s">
        <v>52</v>
      </c>
      <c r="C89" s="48">
        <v>6</v>
      </c>
      <c r="D89" s="49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1"/>
      <c r="AI89" s="119" t="s">
        <v>111</v>
      </c>
      <c r="AJ89" s="42"/>
      <c r="AK89" s="26"/>
      <c r="AL89" s="26"/>
      <c r="AM89" s="42"/>
      <c r="AN89" s="42"/>
      <c r="AO89" s="42"/>
      <c r="AP89" s="42"/>
      <c r="AQ89" s="7">
        <v>1</v>
      </c>
      <c r="AR89" s="3">
        <f t="shared" si="27"/>
        <v>34</v>
      </c>
      <c r="AS89" s="8">
        <f t="shared" si="25"/>
        <v>2.9411764705882353E-2</v>
      </c>
    </row>
    <row r="90" spans="1:45" ht="12" customHeight="1">
      <c r="A90" s="135"/>
      <c r="B90" s="88" t="s">
        <v>71</v>
      </c>
      <c r="C90" s="48">
        <v>6</v>
      </c>
      <c r="D90" s="49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107" t="s">
        <v>111</v>
      </c>
      <c r="R90" s="26"/>
      <c r="S90" s="26"/>
      <c r="T90" s="26"/>
      <c r="U90" s="107" t="s">
        <v>111</v>
      </c>
      <c r="V90" s="26"/>
      <c r="W90" s="26"/>
      <c r="X90" s="26"/>
      <c r="Y90" s="26"/>
      <c r="Z90" s="26"/>
      <c r="AA90" s="26"/>
      <c r="AB90" s="107" t="s">
        <v>111</v>
      </c>
      <c r="AC90" s="26"/>
      <c r="AD90" s="26"/>
      <c r="AE90" s="26"/>
      <c r="AF90" s="26"/>
      <c r="AG90" s="26"/>
      <c r="AH90" s="41"/>
      <c r="AI90" s="41"/>
      <c r="AJ90" s="42"/>
      <c r="AK90" s="26"/>
      <c r="AL90" s="107" t="s">
        <v>111</v>
      </c>
      <c r="AM90" s="42"/>
      <c r="AN90" s="42"/>
      <c r="AO90" s="42"/>
      <c r="AP90" s="42"/>
      <c r="AQ90" s="7">
        <v>4</v>
      </c>
      <c r="AR90" s="3">
        <f>34*2</f>
        <v>68</v>
      </c>
      <c r="AS90" s="8">
        <f t="shared" si="25"/>
        <v>5.8823529411764705E-2</v>
      </c>
    </row>
    <row r="91" spans="1:45" ht="27" customHeight="1">
      <c r="A91" s="135"/>
      <c r="B91" s="88" t="s">
        <v>106</v>
      </c>
      <c r="C91" s="88">
        <v>6</v>
      </c>
      <c r="D91" s="49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41"/>
      <c r="AI91" s="41"/>
      <c r="AJ91" s="42"/>
      <c r="AK91" s="107" t="s">
        <v>111</v>
      </c>
      <c r="AL91" s="26"/>
      <c r="AM91" s="42"/>
      <c r="AN91" s="42"/>
      <c r="AO91" s="42"/>
      <c r="AP91" s="42"/>
      <c r="AQ91" s="7">
        <v>1</v>
      </c>
      <c r="AR91" s="3">
        <v>34</v>
      </c>
      <c r="AS91" s="8">
        <v>2.9399999999999999E-2</v>
      </c>
    </row>
    <row r="92" spans="1:45" ht="28.5" customHeight="1">
      <c r="A92" s="135"/>
      <c r="B92" s="88" t="s">
        <v>68</v>
      </c>
      <c r="C92" s="48">
        <v>6</v>
      </c>
      <c r="D92" s="49"/>
      <c r="E92" s="26"/>
      <c r="F92" s="26"/>
      <c r="G92" s="26"/>
      <c r="H92" s="115" t="s">
        <v>116</v>
      </c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41"/>
      <c r="AI92" s="41"/>
      <c r="AJ92" s="120" t="s">
        <v>116</v>
      </c>
      <c r="AK92" s="26"/>
      <c r="AL92" s="26"/>
      <c r="AM92" s="42"/>
      <c r="AN92" s="42"/>
      <c r="AO92" s="42"/>
      <c r="AP92" s="42"/>
      <c r="AQ92" s="7">
        <v>2</v>
      </c>
      <c r="AR92" s="3">
        <v>68</v>
      </c>
      <c r="AS92" s="8">
        <f t="shared" si="25"/>
        <v>2.9411764705882353E-2</v>
      </c>
    </row>
    <row r="93" spans="1:45" ht="27" customHeight="1">
      <c r="A93" s="64"/>
      <c r="B93" s="65"/>
      <c r="C93" s="65"/>
      <c r="D93" s="65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4"/>
      <c r="AN93" s="64"/>
      <c r="AO93" s="64"/>
      <c r="AP93" s="64"/>
      <c r="AQ93" s="64"/>
      <c r="AR93" s="64"/>
      <c r="AS93" s="64"/>
    </row>
    <row r="94" spans="1:45" s="2" customFormat="1" ht="81.75" customHeight="1">
      <c r="A94" s="140" t="s">
        <v>32</v>
      </c>
      <c r="B94" s="140"/>
      <c r="C94" s="140"/>
      <c r="D94" s="140"/>
      <c r="E94" s="163" t="s">
        <v>38</v>
      </c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9" t="s">
        <v>19</v>
      </c>
      <c r="AR94" s="183" t="s">
        <v>21</v>
      </c>
      <c r="AS94" s="186" t="s">
        <v>20</v>
      </c>
    </row>
    <row r="95" spans="1:45" s="2" customFormat="1" ht="21.75" customHeight="1">
      <c r="A95" s="136" t="s">
        <v>0</v>
      </c>
      <c r="B95" s="136"/>
      <c r="C95" s="136"/>
      <c r="D95" s="22" t="s">
        <v>17</v>
      </c>
      <c r="E95" s="136" t="s">
        <v>1</v>
      </c>
      <c r="F95" s="136"/>
      <c r="G95" s="136"/>
      <c r="H95" s="136"/>
      <c r="I95" s="136" t="s">
        <v>2</v>
      </c>
      <c r="J95" s="136"/>
      <c r="K95" s="136"/>
      <c r="L95" s="136"/>
      <c r="M95" s="136" t="s">
        <v>3</v>
      </c>
      <c r="N95" s="136"/>
      <c r="O95" s="136"/>
      <c r="P95" s="136"/>
      <c r="Q95" s="136" t="s">
        <v>4</v>
      </c>
      <c r="R95" s="136"/>
      <c r="S95" s="136"/>
      <c r="T95" s="136"/>
      <c r="U95" s="136" t="s">
        <v>5</v>
      </c>
      <c r="V95" s="136"/>
      <c r="W95" s="136"/>
      <c r="X95" s="136" t="s">
        <v>6</v>
      </c>
      <c r="Y95" s="136"/>
      <c r="Z95" s="136"/>
      <c r="AA95" s="136"/>
      <c r="AB95" s="136" t="s">
        <v>7</v>
      </c>
      <c r="AC95" s="136"/>
      <c r="AD95" s="136"/>
      <c r="AE95" s="136" t="s">
        <v>8</v>
      </c>
      <c r="AF95" s="136"/>
      <c r="AG95" s="136"/>
      <c r="AH95" s="136"/>
      <c r="AI95" s="136"/>
      <c r="AJ95" s="136" t="s">
        <v>9</v>
      </c>
      <c r="AK95" s="136"/>
      <c r="AL95" s="136"/>
      <c r="AM95" s="136" t="s">
        <v>10</v>
      </c>
      <c r="AN95" s="136"/>
      <c r="AO95" s="136"/>
      <c r="AP95" s="136"/>
      <c r="AQ95" s="169"/>
      <c r="AR95" s="183"/>
      <c r="AS95" s="186"/>
    </row>
    <row r="96" spans="1:45" s="6" customFormat="1" ht="11.25" customHeight="1">
      <c r="A96" s="136"/>
      <c r="B96" s="136"/>
      <c r="C96" s="136"/>
      <c r="D96" s="22" t="s">
        <v>18</v>
      </c>
      <c r="E96" s="5">
        <v>1</v>
      </c>
      <c r="F96" s="5">
        <v>2</v>
      </c>
      <c r="G96" s="5">
        <v>3</v>
      </c>
      <c r="H96" s="5">
        <v>4</v>
      </c>
      <c r="I96" s="5">
        <v>5</v>
      </c>
      <c r="J96" s="5">
        <v>6</v>
      </c>
      <c r="K96" s="5">
        <v>7</v>
      </c>
      <c r="L96" s="5">
        <v>8</v>
      </c>
      <c r="M96" s="5">
        <v>9</v>
      </c>
      <c r="N96" s="5">
        <v>10</v>
      </c>
      <c r="O96" s="5">
        <v>11</v>
      </c>
      <c r="P96" s="5">
        <v>12</v>
      </c>
      <c r="Q96" s="5">
        <v>13</v>
      </c>
      <c r="R96" s="5">
        <v>14</v>
      </c>
      <c r="S96" s="5">
        <v>15</v>
      </c>
      <c r="T96" s="5">
        <v>16</v>
      </c>
      <c r="U96" s="5">
        <v>17</v>
      </c>
      <c r="V96" s="5">
        <v>18</v>
      </c>
      <c r="W96" s="5">
        <v>19</v>
      </c>
      <c r="X96" s="5">
        <v>20</v>
      </c>
      <c r="Y96" s="5">
        <v>21</v>
      </c>
      <c r="Z96" s="5">
        <v>22</v>
      </c>
      <c r="AA96" s="5">
        <v>23</v>
      </c>
      <c r="AB96" s="5">
        <v>24</v>
      </c>
      <c r="AC96" s="5">
        <v>25</v>
      </c>
      <c r="AD96" s="5">
        <v>26</v>
      </c>
      <c r="AE96" s="5">
        <v>27</v>
      </c>
      <c r="AF96" s="5">
        <v>28</v>
      </c>
      <c r="AG96" s="5">
        <v>29</v>
      </c>
      <c r="AH96" s="5">
        <v>30</v>
      </c>
      <c r="AI96" s="5">
        <v>31</v>
      </c>
      <c r="AJ96" s="5">
        <v>32</v>
      </c>
      <c r="AK96" s="5">
        <v>33</v>
      </c>
      <c r="AL96" s="5">
        <v>34</v>
      </c>
      <c r="AM96" s="5">
        <v>35</v>
      </c>
      <c r="AN96" s="5">
        <v>36</v>
      </c>
      <c r="AO96" s="5">
        <v>37</v>
      </c>
      <c r="AP96" s="5">
        <v>38</v>
      </c>
      <c r="AQ96" s="169"/>
      <c r="AR96" s="183"/>
      <c r="AS96" s="186"/>
    </row>
    <row r="97" spans="1:45" ht="12.75" customHeight="1">
      <c r="A97" s="125" t="s">
        <v>24</v>
      </c>
      <c r="B97" s="87" t="s">
        <v>12</v>
      </c>
      <c r="C97" s="48">
        <v>7</v>
      </c>
      <c r="D97" s="49"/>
      <c r="E97" s="26"/>
      <c r="F97" s="107" t="s">
        <v>111</v>
      </c>
      <c r="G97" s="26"/>
      <c r="H97" s="26"/>
      <c r="I97" s="107" t="s">
        <v>111</v>
      </c>
      <c r="J97" s="26"/>
      <c r="K97" s="107" t="s">
        <v>111</v>
      </c>
      <c r="L97" s="26"/>
      <c r="M97" s="26"/>
      <c r="N97" s="26"/>
      <c r="O97" s="107" t="s">
        <v>111</v>
      </c>
      <c r="P97" s="26"/>
      <c r="Q97" s="26"/>
      <c r="R97" s="26"/>
      <c r="S97" s="107" t="s">
        <v>111</v>
      </c>
      <c r="T97" s="26"/>
      <c r="U97" s="26"/>
      <c r="V97" s="26"/>
      <c r="W97" s="26"/>
      <c r="X97" s="26"/>
      <c r="Y97" s="26"/>
      <c r="Z97" s="107" t="s">
        <v>111</v>
      </c>
      <c r="AA97" s="26"/>
      <c r="AB97" s="26"/>
      <c r="AC97" s="26"/>
      <c r="AD97" s="26"/>
      <c r="AE97" s="26"/>
      <c r="AF97" s="26"/>
      <c r="AG97" s="26"/>
      <c r="AH97" s="109" t="s">
        <v>112</v>
      </c>
      <c r="AI97" s="26"/>
      <c r="AJ97" s="26"/>
      <c r="AK97" s="26"/>
      <c r="AL97" s="26"/>
      <c r="AM97" s="42"/>
      <c r="AN97" s="42"/>
      <c r="AO97" s="42"/>
      <c r="AP97" s="42"/>
      <c r="AQ97" s="7">
        <v>7</v>
      </c>
      <c r="AR97" s="3">
        <f>34*4</f>
        <v>136</v>
      </c>
      <c r="AS97" s="8">
        <f t="shared" ref="AS97:AS112" si="28">AQ97/AR97</f>
        <v>5.1470588235294115E-2</v>
      </c>
    </row>
    <row r="98" spans="1:45" ht="22.5" customHeight="1">
      <c r="A98" s="125"/>
      <c r="B98" s="87" t="s">
        <v>26</v>
      </c>
      <c r="C98" s="48">
        <v>7</v>
      </c>
      <c r="D98" s="49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107" t="s">
        <v>111</v>
      </c>
      <c r="X98" s="26"/>
      <c r="Y98" s="26"/>
      <c r="Z98" s="26"/>
      <c r="AA98" s="26"/>
      <c r="AB98" s="26"/>
      <c r="AC98" s="26"/>
      <c r="AD98" s="26"/>
      <c r="AE98" s="26"/>
      <c r="AF98" s="26"/>
      <c r="AG98" s="110" t="s">
        <v>114</v>
      </c>
      <c r="AH98" s="26"/>
      <c r="AI98" s="26"/>
      <c r="AJ98" s="107" t="s">
        <v>111</v>
      </c>
      <c r="AK98" s="26"/>
      <c r="AL98" s="26"/>
      <c r="AM98" s="42"/>
      <c r="AN98" s="42"/>
      <c r="AO98" s="42"/>
      <c r="AP98" s="42"/>
      <c r="AQ98" s="7">
        <v>3</v>
      </c>
      <c r="AR98" s="3">
        <f>34*2</f>
        <v>68</v>
      </c>
      <c r="AS98" s="8">
        <f t="shared" si="28"/>
        <v>4.4117647058823532E-2</v>
      </c>
    </row>
    <row r="99" spans="1:45" ht="25.5">
      <c r="A99" s="125"/>
      <c r="B99" s="87" t="s">
        <v>104</v>
      </c>
      <c r="C99" s="48">
        <v>7</v>
      </c>
      <c r="D99" s="47"/>
      <c r="E99" s="26"/>
      <c r="F99" s="26"/>
      <c r="G99" s="107" t="s">
        <v>111</v>
      </c>
      <c r="H99" s="26"/>
      <c r="I99" s="107" t="s">
        <v>111</v>
      </c>
      <c r="J99" s="26"/>
      <c r="K99" s="26"/>
      <c r="L99" s="26"/>
      <c r="M99" s="26"/>
      <c r="N99" s="107" t="s">
        <v>111</v>
      </c>
      <c r="O99" s="26"/>
      <c r="P99" s="26"/>
      <c r="Q99" s="107" t="s">
        <v>111</v>
      </c>
      <c r="R99" s="26"/>
      <c r="S99" s="107" t="s">
        <v>111</v>
      </c>
      <c r="T99" s="26"/>
      <c r="U99" s="26"/>
      <c r="V99" s="26"/>
      <c r="W99" s="107" t="s">
        <v>111</v>
      </c>
      <c r="X99" s="26"/>
      <c r="Y99" s="107" t="s">
        <v>111</v>
      </c>
      <c r="Z99" s="26"/>
      <c r="AA99" s="26"/>
      <c r="AB99" s="26"/>
      <c r="AC99" s="26"/>
      <c r="AD99" s="26"/>
      <c r="AE99" s="107" t="s">
        <v>111</v>
      </c>
      <c r="AF99" s="26"/>
      <c r="AG99" s="26"/>
      <c r="AH99" s="110" t="s">
        <v>114</v>
      </c>
      <c r="AI99" s="26"/>
      <c r="AJ99" s="26"/>
      <c r="AK99" s="26"/>
      <c r="AL99" s="107" t="s">
        <v>111</v>
      </c>
      <c r="AM99" s="42"/>
      <c r="AN99" s="42"/>
      <c r="AO99" s="42"/>
      <c r="AP99" s="42"/>
      <c r="AQ99" s="7">
        <v>10</v>
      </c>
      <c r="AR99" s="3">
        <f>34*3</f>
        <v>102</v>
      </c>
      <c r="AS99" s="8">
        <f t="shared" si="28"/>
        <v>9.8039215686274508E-2</v>
      </c>
    </row>
    <row r="100" spans="1:45">
      <c r="A100" s="125"/>
      <c r="B100" s="87" t="s">
        <v>81</v>
      </c>
      <c r="C100" s="48">
        <v>7</v>
      </c>
      <c r="D100" s="49"/>
      <c r="E100" s="26"/>
      <c r="F100" s="26"/>
      <c r="G100" s="26"/>
      <c r="H100" s="26"/>
      <c r="I100" s="26"/>
      <c r="J100" s="26"/>
      <c r="K100" s="26"/>
      <c r="L100" s="26"/>
      <c r="M100" s="107" t="s">
        <v>111</v>
      </c>
      <c r="N100" s="26"/>
      <c r="O100" s="26"/>
      <c r="P100" s="26"/>
      <c r="Q100" s="26"/>
      <c r="R100" s="26"/>
      <c r="S100" s="26"/>
      <c r="T100" s="26"/>
      <c r="U100" s="26"/>
      <c r="V100" s="107" t="s">
        <v>111</v>
      </c>
      <c r="W100" s="26"/>
      <c r="X100" s="26"/>
      <c r="Y100" s="26"/>
      <c r="Z100" s="26"/>
      <c r="AA100" s="26"/>
      <c r="AB100" s="107" t="s">
        <v>111</v>
      </c>
      <c r="AC100" s="26"/>
      <c r="AD100" s="26"/>
      <c r="AE100" s="26"/>
      <c r="AF100" s="26"/>
      <c r="AG100" s="26"/>
      <c r="AH100" s="26"/>
      <c r="AI100" s="42"/>
      <c r="AJ100" s="111" t="s">
        <v>112</v>
      </c>
      <c r="AK100" s="26"/>
      <c r="AL100" s="26"/>
      <c r="AM100" s="42"/>
      <c r="AN100" s="42"/>
      <c r="AO100" s="42"/>
      <c r="AP100" s="42"/>
      <c r="AQ100" s="7">
        <v>4</v>
      </c>
      <c r="AR100" s="3">
        <f t="shared" ref="AR100" si="29">34*3</f>
        <v>102</v>
      </c>
      <c r="AS100" s="8">
        <f t="shared" si="28"/>
        <v>3.9215686274509803E-2</v>
      </c>
    </row>
    <row r="101" spans="1:45" ht="12.75" customHeight="1">
      <c r="A101" s="125"/>
      <c r="B101" s="87" t="s">
        <v>82</v>
      </c>
      <c r="C101" s="48">
        <v>7</v>
      </c>
      <c r="D101" s="47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107" t="s">
        <v>111</v>
      </c>
      <c r="W101" s="26"/>
      <c r="X101" s="26"/>
      <c r="Y101" s="26"/>
      <c r="Z101" s="26"/>
      <c r="AA101" s="26"/>
      <c r="AB101" s="26"/>
      <c r="AC101" s="107" t="s">
        <v>111</v>
      </c>
      <c r="AD101" s="26"/>
      <c r="AE101" s="26"/>
      <c r="AF101" s="26"/>
      <c r="AG101" s="26"/>
      <c r="AH101" s="26"/>
      <c r="AI101" s="42"/>
      <c r="AJ101" s="108" t="s">
        <v>111</v>
      </c>
      <c r="AK101" s="26"/>
      <c r="AL101" s="26"/>
      <c r="AM101" s="42"/>
      <c r="AN101" s="42"/>
      <c r="AO101" s="42"/>
      <c r="AP101" s="42"/>
      <c r="AQ101" s="7">
        <v>3</v>
      </c>
      <c r="AR101" s="3">
        <f>34*2</f>
        <v>68</v>
      </c>
      <c r="AS101" s="8">
        <f t="shared" si="28"/>
        <v>4.4117647058823532E-2</v>
      </c>
    </row>
    <row r="102" spans="1:45" ht="27.75" customHeight="1">
      <c r="A102" s="125"/>
      <c r="B102" s="87" t="s">
        <v>83</v>
      </c>
      <c r="C102" s="48">
        <v>7</v>
      </c>
      <c r="D102" s="47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107" t="s">
        <v>111</v>
      </c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108" t="s">
        <v>111</v>
      </c>
      <c r="AJ102" s="42"/>
      <c r="AK102" s="26"/>
      <c r="AL102" s="26"/>
      <c r="AM102" s="42"/>
      <c r="AN102" s="42"/>
      <c r="AO102" s="42"/>
      <c r="AP102" s="42"/>
      <c r="AQ102" s="7">
        <v>2</v>
      </c>
      <c r="AR102" s="3">
        <f>34*1</f>
        <v>34</v>
      </c>
      <c r="AS102" s="8">
        <f t="shared" si="28"/>
        <v>5.8823529411764705E-2</v>
      </c>
    </row>
    <row r="103" spans="1:45" ht="22.5" customHeight="1">
      <c r="A103" s="125"/>
      <c r="B103" s="87" t="s">
        <v>34</v>
      </c>
      <c r="C103" s="48">
        <v>7</v>
      </c>
      <c r="D103" s="49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107" t="s">
        <v>111</v>
      </c>
      <c r="Y103" s="26"/>
      <c r="Z103" s="26"/>
      <c r="AA103" s="26"/>
      <c r="AB103" s="26"/>
      <c r="AC103" s="26"/>
      <c r="AD103" s="26"/>
      <c r="AE103" s="26"/>
      <c r="AF103" s="26"/>
      <c r="AG103" s="41"/>
      <c r="AH103" s="95"/>
      <c r="AI103" s="110" t="s">
        <v>114</v>
      </c>
      <c r="AJ103" s="42"/>
      <c r="AK103" s="26"/>
      <c r="AL103" s="26"/>
      <c r="AM103" s="42"/>
      <c r="AN103" s="42"/>
      <c r="AO103" s="42"/>
      <c r="AP103" s="42"/>
      <c r="AQ103" s="7">
        <v>2</v>
      </c>
      <c r="AR103" s="3">
        <f t="shared" ref="AR103" si="30">34*1</f>
        <v>34</v>
      </c>
      <c r="AS103" s="8">
        <f t="shared" si="28"/>
        <v>5.8823529411764705E-2</v>
      </c>
    </row>
    <row r="104" spans="1:45" ht="12.75" customHeight="1">
      <c r="A104" s="125"/>
      <c r="B104" s="87" t="s">
        <v>27</v>
      </c>
      <c r="C104" s="48">
        <v>7</v>
      </c>
      <c r="D104" s="49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107" t="s">
        <v>111</v>
      </c>
      <c r="AG104" s="26"/>
      <c r="AH104" s="26"/>
      <c r="AI104" s="41"/>
      <c r="AJ104" s="26"/>
      <c r="AK104" s="26"/>
      <c r="AL104" s="26"/>
      <c r="AM104" s="42"/>
      <c r="AN104" s="42"/>
      <c r="AO104" s="42"/>
      <c r="AP104" s="42"/>
      <c r="AQ104" s="7">
        <v>1</v>
      </c>
      <c r="AR104" s="3">
        <f>34*3</f>
        <v>102</v>
      </c>
      <c r="AS104" s="8">
        <f t="shared" si="28"/>
        <v>9.8039215686274508E-3</v>
      </c>
    </row>
    <row r="105" spans="1:45" ht="22.5" customHeight="1">
      <c r="A105" s="125"/>
      <c r="B105" s="87" t="s">
        <v>29</v>
      </c>
      <c r="C105" s="48">
        <v>7</v>
      </c>
      <c r="D105" s="49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107" t="s">
        <v>111</v>
      </c>
      <c r="AB105" s="26"/>
      <c r="AC105" s="26"/>
      <c r="AD105" s="26"/>
      <c r="AE105" s="26"/>
      <c r="AF105" s="95"/>
      <c r="AG105" s="26"/>
      <c r="AH105" s="41"/>
      <c r="AI105" s="110" t="s">
        <v>114</v>
      </c>
      <c r="AJ105" s="42"/>
      <c r="AK105" s="107" t="s">
        <v>111</v>
      </c>
      <c r="AL105" s="26"/>
      <c r="AM105" s="42"/>
      <c r="AN105" s="42"/>
      <c r="AO105" s="42"/>
      <c r="AP105" s="42"/>
      <c r="AQ105" s="7">
        <v>3</v>
      </c>
      <c r="AR105" s="3">
        <f>34*2</f>
        <v>68</v>
      </c>
      <c r="AS105" s="8">
        <f t="shared" si="28"/>
        <v>4.4117647058823532E-2</v>
      </c>
    </row>
    <row r="106" spans="1:45" ht="12.75" customHeight="1">
      <c r="A106" s="125"/>
      <c r="B106" s="87" t="s">
        <v>33</v>
      </c>
      <c r="C106" s="48">
        <v>7</v>
      </c>
      <c r="D106" s="49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107" t="s">
        <v>111</v>
      </c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109" t="s">
        <v>112</v>
      </c>
      <c r="AH106" s="41"/>
      <c r="AI106" s="41"/>
      <c r="AJ106" s="42"/>
      <c r="AK106" s="107" t="s">
        <v>111</v>
      </c>
      <c r="AL106" s="26"/>
      <c r="AM106" s="42"/>
      <c r="AN106" s="42"/>
      <c r="AO106" s="42"/>
      <c r="AP106" s="42"/>
      <c r="AQ106" s="7">
        <v>3</v>
      </c>
      <c r="AR106" s="3">
        <f t="shared" ref="AR106" si="31">34*2</f>
        <v>68</v>
      </c>
      <c r="AS106" s="8">
        <f t="shared" si="28"/>
        <v>4.4117647058823532E-2</v>
      </c>
    </row>
    <row r="107" spans="1:45" ht="21" customHeight="1">
      <c r="A107" s="125"/>
      <c r="B107" s="87" t="s">
        <v>28</v>
      </c>
      <c r="C107" s="48">
        <v>7</v>
      </c>
      <c r="D107" s="47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107" t="s">
        <v>111</v>
      </c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95"/>
      <c r="AF107" s="26"/>
      <c r="AG107" s="26"/>
      <c r="AH107" s="41"/>
      <c r="AI107" s="110" t="s">
        <v>114</v>
      </c>
      <c r="AJ107" s="26"/>
      <c r="AK107" s="26"/>
      <c r="AL107" s="26"/>
      <c r="AM107" s="42"/>
      <c r="AN107" s="42"/>
      <c r="AO107" s="42"/>
      <c r="AP107" s="42"/>
      <c r="AQ107" s="7">
        <v>2</v>
      </c>
      <c r="AR107" s="3">
        <f>34*1</f>
        <v>34</v>
      </c>
      <c r="AS107" s="8">
        <f t="shared" si="28"/>
        <v>5.8823529411764705E-2</v>
      </c>
    </row>
    <row r="108" spans="1:45" ht="12.75" customHeight="1">
      <c r="A108" s="125"/>
      <c r="B108" s="88" t="s">
        <v>51</v>
      </c>
      <c r="C108" s="48">
        <v>7</v>
      </c>
      <c r="D108" s="47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119" t="s">
        <v>111</v>
      </c>
      <c r="AI108" s="26"/>
      <c r="AJ108" s="26"/>
      <c r="AK108" s="26"/>
      <c r="AL108" s="26"/>
      <c r="AM108" s="42"/>
      <c r="AN108" s="42"/>
      <c r="AO108" s="42"/>
      <c r="AP108" s="42"/>
      <c r="AQ108" s="7">
        <v>1</v>
      </c>
      <c r="AR108" s="3">
        <f t="shared" ref="AR108:AR109" si="32">34*1</f>
        <v>34</v>
      </c>
      <c r="AS108" s="8">
        <f t="shared" si="28"/>
        <v>2.9411764705882353E-2</v>
      </c>
    </row>
    <row r="109" spans="1:45" ht="12.75" customHeight="1">
      <c r="A109" s="125"/>
      <c r="B109" s="88" t="s">
        <v>52</v>
      </c>
      <c r="C109" s="48">
        <v>7</v>
      </c>
      <c r="D109" s="47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119" t="s">
        <v>111</v>
      </c>
      <c r="AI109" s="26"/>
      <c r="AJ109" s="26"/>
      <c r="AK109" s="26"/>
      <c r="AL109" s="26"/>
      <c r="AM109" s="42"/>
      <c r="AN109" s="42"/>
      <c r="AO109" s="42"/>
      <c r="AP109" s="42"/>
      <c r="AQ109" s="7">
        <v>1</v>
      </c>
      <c r="AR109" s="3">
        <f t="shared" si="32"/>
        <v>34</v>
      </c>
      <c r="AS109" s="8">
        <f t="shared" si="28"/>
        <v>2.9411764705882353E-2</v>
      </c>
    </row>
    <row r="110" spans="1:45" ht="12.75" customHeight="1">
      <c r="A110" s="125"/>
      <c r="B110" s="88" t="s">
        <v>71</v>
      </c>
      <c r="C110" s="48">
        <v>7</v>
      </c>
      <c r="D110" s="47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107" t="s">
        <v>111</v>
      </c>
      <c r="W110" s="26"/>
      <c r="X110" s="26"/>
      <c r="Y110" s="107" t="s">
        <v>111</v>
      </c>
      <c r="Z110" s="26"/>
      <c r="AA110" s="26"/>
      <c r="AB110" s="26"/>
      <c r="AC110" s="26"/>
      <c r="AD110" s="26"/>
      <c r="AE110" s="26"/>
      <c r="AF110" s="26"/>
      <c r="AG110" s="26"/>
      <c r="AH110" s="41"/>
      <c r="AI110" s="26"/>
      <c r="AJ110" s="26"/>
      <c r="AK110" s="26"/>
      <c r="AL110" s="107" t="s">
        <v>111</v>
      </c>
      <c r="AM110" s="42"/>
      <c r="AN110" s="42"/>
      <c r="AO110" s="42"/>
      <c r="AP110" s="42"/>
      <c r="AQ110" s="7">
        <v>3</v>
      </c>
      <c r="AR110" s="3">
        <f>34*2</f>
        <v>68</v>
      </c>
      <c r="AS110" s="8">
        <f t="shared" si="28"/>
        <v>4.4117647058823532E-2</v>
      </c>
    </row>
    <row r="111" spans="1:45" ht="27" customHeight="1">
      <c r="A111" s="125"/>
      <c r="B111" s="88" t="s">
        <v>106</v>
      </c>
      <c r="C111" s="88">
        <v>7</v>
      </c>
      <c r="D111" s="54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41"/>
      <c r="AI111" s="26"/>
      <c r="AJ111" s="26"/>
      <c r="AK111" s="107" t="s">
        <v>111</v>
      </c>
      <c r="AL111" s="26"/>
      <c r="AM111" s="42"/>
      <c r="AN111" s="42"/>
      <c r="AO111" s="42"/>
      <c r="AP111" s="42"/>
      <c r="AQ111" s="7">
        <v>1</v>
      </c>
      <c r="AR111" s="3">
        <v>34</v>
      </c>
      <c r="AS111" s="8">
        <v>2.9399999999999999E-2</v>
      </c>
    </row>
    <row r="112" spans="1:45" ht="28.5" customHeight="1">
      <c r="A112" s="125"/>
      <c r="B112" s="88" t="s">
        <v>68</v>
      </c>
      <c r="C112" s="48">
        <v>7</v>
      </c>
      <c r="D112" s="47"/>
      <c r="E112" s="26"/>
      <c r="F112" s="26"/>
      <c r="G112" s="26"/>
      <c r="H112" s="115" t="s">
        <v>116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41"/>
      <c r="AI112" s="26"/>
      <c r="AJ112" s="115" t="s">
        <v>116</v>
      </c>
      <c r="AK112" s="26"/>
      <c r="AL112" s="26"/>
      <c r="AM112" s="42"/>
      <c r="AN112" s="42"/>
      <c r="AO112" s="42"/>
      <c r="AP112" s="42"/>
      <c r="AQ112" s="7">
        <v>2</v>
      </c>
      <c r="AR112" s="3">
        <v>68</v>
      </c>
      <c r="AS112" s="8">
        <f t="shared" si="28"/>
        <v>2.9411764705882353E-2</v>
      </c>
    </row>
    <row r="113" spans="1:45" ht="27" customHeight="1">
      <c r="A113" s="64"/>
      <c r="B113" s="65"/>
      <c r="C113" s="65"/>
      <c r="D113" s="65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4"/>
      <c r="AN113" s="64"/>
      <c r="AO113" s="64"/>
      <c r="AP113" s="64"/>
      <c r="AQ113" s="64"/>
      <c r="AR113" s="64"/>
      <c r="AS113" s="64"/>
    </row>
    <row r="114" spans="1:45" s="2" customFormat="1" ht="81.75" customHeight="1">
      <c r="A114" s="140" t="s">
        <v>35</v>
      </c>
      <c r="B114" s="140"/>
      <c r="C114" s="140"/>
      <c r="D114" s="140"/>
      <c r="E114" s="163" t="s">
        <v>38</v>
      </c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9" t="s">
        <v>19</v>
      </c>
      <c r="AR114" s="183" t="s">
        <v>21</v>
      </c>
      <c r="AS114" s="186" t="s">
        <v>20</v>
      </c>
    </row>
    <row r="115" spans="1:45" s="2" customFormat="1" ht="21.75" customHeight="1">
      <c r="A115" s="136" t="s">
        <v>0</v>
      </c>
      <c r="B115" s="136"/>
      <c r="C115" s="136"/>
      <c r="D115" s="22" t="s">
        <v>17</v>
      </c>
      <c r="E115" s="136" t="s">
        <v>1</v>
      </c>
      <c r="F115" s="136"/>
      <c r="G115" s="136"/>
      <c r="H115" s="136"/>
      <c r="I115" s="136" t="s">
        <v>2</v>
      </c>
      <c r="J115" s="136"/>
      <c r="K115" s="136"/>
      <c r="L115" s="136"/>
      <c r="M115" s="136" t="s">
        <v>3</v>
      </c>
      <c r="N115" s="136"/>
      <c r="O115" s="136"/>
      <c r="P115" s="136"/>
      <c r="Q115" s="136" t="s">
        <v>4</v>
      </c>
      <c r="R115" s="136"/>
      <c r="S115" s="136"/>
      <c r="T115" s="136"/>
      <c r="U115" s="136" t="s">
        <v>5</v>
      </c>
      <c r="V115" s="136"/>
      <c r="W115" s="136"/>
      <c r="X115" s="136" t="s">
        <v>6</v>
      </c>
      <c r="Y115" s="136"/>
      <c r="Z115" s="136"/>
      <c r="AA115" s="136"/>
      <c r="AB115" s="136" t="s">
        <v>7</v>
      </c>
      <c r="AC115" s="136"/>
      <c r="AD115" s="136"/>
      <c r="AE115" s="136" t="s">
        <v>8</v>
      </c>
      <c r="AF115" s="136"/>
      <c r="AG115" s="136"/>
      <c r="AH115" s="136"/>
      <c r="AI115" s="136"/>
      <c r="AJ115" s="136" t="s">
        <v>9</v>
      </c>
      <c r="AK115" s="136"/>
      <c r="AL115" s="136"/>
      <c r="AM115" s="136" t="s">
        <v>10</v>
      </c>
      <c r="AN115" s="136"/>
      <c r="AO115" s="136"/>
      <c r="AP115" s="136"/>
      <c r="AQ115" s="169"/>
      <c r="AR115" s="183"/>
      <c r="AS115" s="186"/>
    </row>
    <row r="116" spans="1:45" s="6" customFormat="1" ht="11.25" customHeight="1">
      <c r="A116" s="136"/>
      <c r="B116" s="136"/>
      <c r="C116" s="136"/>
      <c r="D116" s="22" t="s">
        <v>18</v>
      </c>
      <c r="E116" s="5">
        <v>1</v>
      </c>
      <c r="F116" s="5">
        <v>2</v>
      </c>
      <c r="G116" s="5">
        <v>3</v>
      </c>
      <c r="H116" s="5">
        <v>4</v>
      </c>
      <c r="I116" s="5">
        <v>5</v>
      </c>
      <c r="J116" s="5">
        <v>6</v>
      </c>
      <c r="K116" s="5">
        <v>7</v>
      </c>
      <c r="L116" s="5">
        <v>8</v>
      </c>
      <c r="M116" s="5">
        <v>9</v>
      </c>
      <c r="N116" s="5">
        <v>10</v>
      </c>
      <c r="O116" s="5">
        <v>11</v>
      </c>
      <c r="P116" s="5">
        <v>12</v>
      </c>
      <c r="Q116" s="5">
        <v>13</v>
      </c>
      <c r="R116" s="5">
        <v>14</v>
      </c>
      <c r="S116" s="5">
        <v>15</v>
      </c>
      <c r="T116" s="5">
        <v>16</v>
      </c>
      <c r="U116" s="5">
        <v>17</v>
      </c>
      <c r="V116" s="5">
        <v>18</v>
      </c>
      <c r="W116" s="5">
        <v>19</v>
      </c>
      <c r="X116" s="5">
        <v>20</v>
      </c>
      <c r="Y116" s="5">
        <v>21</v>
      </c>
      <c r="Z116" s="5">
        <v>22</v>
      </c>
      <c r="AA116" s="5">
        <v>23</v>
      </c>
      <c r="AB116" s="5">
        <v>24</v>
      </c>
      <c r="AC116" s="5">
        <v>25</v>
      </c>
      <c r="AD116" s="5">
        <v>26</v>
      </c>
      <c r="AE116" s="5">
        <v>27</v>
      </c>
      <c r="AF116" s="5">
        <v>28</v>
      </c>
      <c r="AG116" s="5">
        <v>29</v>
      </c>
      <c r="AH116" s="5">
        <v>30</v>
      </c>
      <c r="AI116" s="5">
        <v>31</v>
      </c>
      <c r="AJ116" s="5">
        <v>32</v>
      </c>
      <c r="AK116" s="5">
        <v>33</v>
      </c>
      <c r="AL116" s="5">
        <v>34</v>
      </c>
      <c r="AM116" s="5">
        <v>35</v>
      </c>
      <c r="AN116" s="5">
        <v>36</v>
      </c>
      <c r="AO116" s="5">
        <v>37</v>
      </c>
      <c r="AP116" s="5">
        <v>38</v>
      </c>
      <c r="AQ116" s="169"/>
      <c r="AR116" s="183"/>
      <c r="AS116" s="186"/>
    </row>
    <row r="117" spans="1:45" ht="12.75" customHeight="1">
      <c r="A117" s="125" t="s">
        <v>24</v>
      </c>
      <c r="B117" s="87" t="s">
        <v>12</v>
      </c>
      <c r="C117" s="48">
        <v>8</v>
      </c>
      <c r="D117" s="49"/>
      <c r="E117" s="26"/>
      <c r="F117" s="107" t="s">
        <v>111</v>
      </c>
      <c r="G117" s="26"/>
      <c r="H117" s="26"/>
      <c r="I117" s="26"/>
      <c r="J117" s="107" t="s">
        <v>111</v>
      </c>
      <c r="K117" s="26"/>
      <c r="L117" s="107" t="s">
        <v>111</v>
      </c>
      <c r="M117" s="26"/>
      <c r="N117" s="26"/>
      <c r="O117" s="26"/>
      <c r="P117" s="26"/>
      <c r="Q117" s="107" t="s">
        <v>111</v>
      </c>
      <c r="R117" s="26"/>
      <c r="S117" s="26"/>
      <c r="T117" s="26"/>
      <c r="U117" s="26"/>
      <c r="V117" s="107" t="s">
        <v>111</v>
      </c>
      <c r="W117" s="26"/>
      <c r="X117" s="107" t="s">
        <v>111</v>
      </c>
      <c r="Y117" s="26"/>
      <c r="Z117" s="26"/>
      <c r="AA117" s="26"/>
      <c r="AB117" s="26"/>
      <c r="AC117" s="107" t="s">
        <v>111</v>
      </c>
      <c r="AD117" s="26"/>
      <c r="AE117" s="26"/>
      <c r="AF117" s="26"/>
      <c r="AG117" s="26"/>
      <c r="AH117" s="26"/>
      <c r="AI117" s="109" t="s">
        <v>112</v>
      </c>
      <c r="AJ117" s="26"/>
      <c r="AK117" s="107" t="s">
        <v>111</v>
      </c>
      <c r="AL117" s="26"/>
      <c r="AM117" s="7"/>
      <c r="AN117" s="7"/>
      <c r="AO117" s="7"/>
      <c r="AP117" s="7"/>
      <c r="AQ117" s="7">
        <v>9</v>
      </c>
      <c r="AR117" s="3">
        <f>34*3</f>
        <v>102</v>
      </c>
      <c r="AS117" s="8">
        <f t="shared" ref="AS117:AS134" si="33">AQ117/AR117</f>
        <v>8.8235294117647065E-2</v>
      </c>
    </row>
    <row r="118" spans="1:45" ht="22.5" customHeight="1">
      <c r="A118" s="125"/>
      <c r="B118" s="87" t="s">
        <v>26</v>
      </c>
      <c r="C118" s="48">
        <v>8</v>
      </c>
      <c r="D118" s="49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107" t="s">
        <v>111</v>
      </c>
      <c r="X118" s="26"/>
      <c r="Y118" s="26"/>
      <c r="Z118" s="26"/>
      <c r="AA118" s="26"/>
      <c r="AB118" s="26"/>
      <c r="AC118" s="26"/>
      <c r="AD118" s="26"/>
      <c r="AE118" s="26"/>
      <c r="AF118" s="26"/>
      <c r="AG118" s="107" t="s">
        <v>111</v>
      </c>
      <c r="AH118" s="26"/>
      <c r="AI118" s="26"/>
      <c r="AJ118" s="110" t="s">
        <v>114</v>
      </c>
      <c r="AK118" s="26"/>
      <c r="AL118" s="26"/>
      <c r="AM118" s="7"/>
      <c r="AN118" s="7"/>
      <c r="AO118" s="7"/>
      <c r="AP118" s="7"/>
      <c r="AQ118" s="7">
        <v>3</v>
      </c>
      <c r="AR118" s="3">
        <f>34*2</f>
        <v>68</v>
      </c>
      <c r="AS118" s="8">
        <f t="shared" si="33"/>
        <v>4.4117647058823532E-2</v>
      </c>
    </row>
    <row r="119" spans="1:45" ht="25.5">
      <c r="A119" s="125"/>
      <c r="B119" s="87" t="s">
        <v>104</v>
      </c>
      <c r="C119" s="48">
        <v>8</v>
      </c>
      <c r="D119" s="47"/>
      <c r="E119" s="26"/>
      <c r="F119" s="26"/>
      <c r="G119" s="107" t="s">
        <v>111</v>
      </c>
      <c r="H119" s="26"/>
      <c r="I119" s="26"/>
      <c r="J119" s="26"/>
      <c r="K119" s="107" t="s">
        <v>111</v>
      </c>
      <c r="L119" s="26"/>
      <c r="M119" s="26"/>
      <c r="N119" s="26"/>
      <c r="O119" s="26"/>
      <c r="P119" s="26"/>
      <c r="Q119" s="26"/>
      <c r="R119" s="26"/>
      <c r="S119" s="107" t="s">
        <v>111</v>
      </c>
      <c r="T119" s="26"/>
      <c r="U119" s="26"/>
      <c r="V119" s="26"/>
      <c r="W119" s="107" t="s">
        <v>111</v>
      </c>
      <c r="X119" s="26"/>
      <c r="Y119" s="107" t="s">
        <v>111</v>
      </c>
      <c r="Z119" s="26"/>
      <c r="AA119" s="26"/>
      <c r="AB119" s="107" t="s">
        <v>111</v>
      </c>
      <c r="AC119" s="26"/>
      <c r="AD119" s="107" t="s">
        <v>111</v>
      </c>
      <c r="AE119" s="26"/>
      <c r="AF119" s="107" t="s">
        <v>111</v>
      </c>
      <c r="AG119" s="26"/>
      <c r="AH119" s="26"/>
      <c r="AI119" s="26"/>
      <c r="AJ119" s="110" t="s">
        <v>114</v>
      </c>
      <c r="AK119" s="26"/>
      <c r="AL119" s="107" t="s">
        <v>111</v>
      </c>
      <c r="AM119" s="7"/>
      <c r="AN119" s="7"/>
      <c r="AO119" s="7"/>
      <c r="AP119" s="7"/>
      <c r="AQ119" s="7">
        <v>10</v>
      </c>
      <c r="AR119" s="3">
        <f t="shared" ref="AR119:AR120" si="34">34*3</f>
        <v>102</v>
      </c>
      <c r="AS119" s="8">
        <f t="shared" si="33"/>
        <v>9.8039215686274508E-2</v>
      </c>
    </row>
    <row r="120" spans="1:45" ht="12.75" customHeight="1">
      <c r="A120" s="125"/>
      <c r="B120" s="87" t="s">
        <v>81</v>
      </c>
      <c r="C120" s="48">
        <v>8</v>
      </c>
      <c r="D120" s="76"/>
      <c r="E120" s="26"/>
      <c r="F120" s="26"/>
      <c r="G120" s="26"/>
      <c r="H120" s="41"/>
      <c r="I120" s="41"/>
      <c r="J120" s="26"/>
      <c r="K120" s="26"/>
      <c r="L120" s="26"/>
      <c r="M120" s="107" t="s">
        <v>111</v>
      </c>
      <c r="N120" s="26"/>
      <c r="O120" s="26"/>
      <c r="P120" s="26"/>
      <c r="Q120" s="26"/>
      <c r="R120" s="107" t="s">
        <v>111</v>
      </c>
      <c r="S120" s="26"/>
      <c r="T120" s="26"/>
      <c r="U120" s="26"/>
      <c r="V120" s="107" t="s">
        <v>111</v>
      </c>
      <c r="W120" s="26"/>
      <c r="X120" s="26"/>
      <c r="Y120" s="26"/>
      <c r="Z120" s="26"/>
      <c r="AA120" s="26"/>
      <c r="AB120" s="26"/>
      <c r="AC120" s="26"/>
      <c r="AD120" s="26"/>
      <c r="AE120" s="26"/>
      <c r="AF120" s="107" t="s">
        <v>111</v>
      </c>
      <c r="AG120" s="26"/>
      <c r="AH120" s="26"/>
      <c r="AI120" s="109" t="s">
        <v>112</v>
      </c>
      <c r="AJ120" s="95"/>
      <c r="AK120" s="26"/>
      <c r="AL120" s="26"/>
      <c r="AM120" s="7"/>
      <c r="AN120" s="7"/>
      <c r="AO120" s="7"/>
      <c r="AP120" s="7"/>
      <c r="AQ120" s="7">
        <v>5</v>
      </c>
      <c r="AR120" s="3">
        <f t="shared" si="34"/>
        <v>102</v>
      </c>
      <c r="AS120" s="8">
        <f t="shared" si="33"/>
        <v>4.9019607843137254E-2</v>
      </c>
    </row>
    <row r="121" spans="1:45" ht="12.75" customHeight="1">
      <c r="A121" s="125"/>
      <c r="B121" s="87" t="s">
        <v>82</v>
      </c>
      <c r="C121" s="48">
        <v>8</v>
      </c>
      <c r="D121" s="49"/>
      <c r="E121" s="26"/>
      <c r="F121" s="26"/>
      <c r="G121" s="26"/>
      <c r="H121" s="26"/>
      <c r="I121" s="26"/>
      <c r="J121" s="107" t="s">
        <v>111</v>
      </c>
      <c r="K121" s="26"/>
      <c r="L121" s="26"/>
      <c r="M121" s="26"/>
      <c r="N121" s="26"/>
      <c r="O121" s="26"/>
      <c r="P121" s="26"/>
      <c r="Q121" s="107" t="s">
        <v>111</v>
      </c>
      <c r="R121" s="26"/>
      <c r="S121" s="26"/>
      <c r="T121" s="26"/>
      <c r="U121" s="26"/>
      <c r="V121" s="26"/>
      <c r="W121" s="26"/>
      <c r="X121" s="26"/>
      <c r="Y121" s="107" t="s">
        <v>111</v>
      </c>
      <c r="Z121" s="26"/>
      <c r="AA121" s="26"/>
      <c r="AB121" s="26"/>
      <c r="AC121" s="26"/>
      <c r="AD121" s="107" t="s">
        <v>111</v>
      </c>
      <c r="AE121" s="26"/>
      <c r="AF121" s="26"/>
      <c r="AG121" s="26"/>
      <c r="AH121" s="26"/>
      <c r="AI121" s="108" t="s">
        <v>111</v>
      </c>
      <c r="AJ121" s="42"/>
      <c r="AK121" s="107" t="s">
        <v>111</v>
      </c>
      <c r="AL121" s="26"/>
      <c r="AM121" s="7"/>
      <c r="AN121" s="7"/>
      <c r="AO121" s="7"/>
      <c r="AP121" s="7"/>
      <c r="AQ121" s="7">
        <v>6</v>
      </c>
      <c r="AR121" s="3">
        <f t="shared" ref="AR121" si="35">34*2</f>
        <v>68</v>
      </c>
      <c r="AS121" s="8">
        <f t="shared" si="33"/>
        <v>8.8235294117647065E-2</v>
      </c>
    </row>
    <row r="122" spans="1:45" ht="28.5" customHeight="1">
      <c r="A122" s="125"/>
      <c r="B122" s="87" t="s">
        <v>83</v>
      </c>
      <c r="C122" s="48">
        <v>8</v>
      </c>
      <c r="D122" s="49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107" t="s">
        <v>111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42"/>
      <c r="AJ122" s="42"/>
      <c r="AK122" s="26"/>
      <c r="AL122" s="107" t="s">
        <v>111</v>
      </c>
      <c r="AM122" s="7"/>
      <c r="AN122" s="7"/>
      <c r="AO122" s="7"/>
      <c r="AP122" s="7"/>
      <c r="AQ122" s="7">
        <v>2</v>
      </c>
      <c r="AR122" s="3">
        <f>34*1</f>
        <v>34</v>
      </c>
      <c r="AS122" s="8">
        <f t="shared" si="33"/>
        <v>5.8823529411764705E-2</v>
      </c>
    </row>
    <row r="123" spans="1:45" ht="23.25" customHeight="1">
      <c r="A123" s="125"/>
      <c r="B123" s="87" t="s">
        <v>34</v>
      </c>
      <c r="C123" s="48">
        <v>8</v>
      </c>
      <c r="D123" s="49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107" t="s">
        <v>111</v>
      </c>
      <c r="Q123" s="26"/>
      <c r="R123" s="26"/>
      <c r="S123" s="26"/>
      <c r="T123" s="41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97"/>
      <c r="AJ123" s="110" t="s">
        <v>114</v>
      </c>
      <c r="AK123" s="26"/>
      <c r="AL123" s="26"/>
      <c r="AM123" s="7"/>
      <c r="AN123" s="7"/>
      <c r="AO123" s="7"/>
      <c r="AP123" s="7"/>
      <c r="AQ123" s="7">
        <v>2</v>
      </c>
      <c r="AR123" s="3">
        <f t="shared" ref="AR123" si="36">34*1</f>
        <v>34</v>
      </c>
      <c r="AS123" s="8">
        <f t="shared" si="33"/>
        <v>5.8823529411764705E-2</v>
      </c>
    </row>
    <row r="124" spans="1:45" ht="19.5" customHeight="1">
      <c r="A124" s="125"/>
      <c r="B124" s="87" t="s">
        <v>27</v>
      </c>
      <c r="C124" s="48">
        <v>8</v>
      </c>
      <c r="D124" s="47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41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95"/>
      <c r="AG124" s="26"/>
      <c r="AH124" s="26"/>
      <c r="AI124" s="42"/>
      <c r="AJ124" s="110" t="s">
        <v>114</v>
      </c>
      <c r="AK124" s="26"/>
      <c r="AL124" s="26"/>
      <c r="AM124" s="7"/>
      <c r="AN124" s="7"/>
      <c r="AO124" s="7"/>
      <c r="AP124" s="7"/>
      <c r="AQ124" s="7">
        <v>1</v>
      </c>
      <c r="AR124" s="3">
        <v>68</v>
      </c>
      <c r="AS124" s="8">
        <f t="shared" si="33"/>
        <v>1.4705882352941176E-2</v>
      </c>
    </row>
    <row r="125" spans="1:45" ht="23.25" customHeight="1">
      <c r="A125" s="125"/>
      <c r="B125" s="87" t="s">
        <v>31</v>
      </c>
      <c r="C125" s="88">
        <v>8</v>
      </c>
      <c r="D125" s="54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41"/>
      <c r="T125" s="26"/>
      <c r="U125" s="26"/>
      <c r="V125" s="26"/>
      <c r="W125" s="26"/>
      <c r="X125" s="26"/>
      <c r="Y125" s="107" t="s">
        <v>111</v>
      </c>
      <c r="Z125" s="26"/>
      <c r="AA125" s="26"/>
      <c r="AB125" s="26"/>
      <c r="AC125" s="26"/>
      <c r="AD125" s="26"/>
      <c r="AE125" s="26"/>
      <c r="AF125" s="26"/>
      <c r="AG125" s="26"/>
      <c r="AH125" s="26"/>
      <c r="AI125" s="42"/>
      <c r="AJ125" s="110" t="s">
        <v>114</v>
      </c>
      <c r="AK125" s="26"/>
      <c r="AL125" s="26"/>
      <c r="AM125" s="7"/>
      <c r="AN125" s="7"/>
      <c r="AO125" s="7"/>
      <c r="AP125" s="7"/>
      <c r="AQ125" s="7">
        <v>2</v>
      </c>
      <c r="AR125" s="3">
        <v>34</v>
      </c>
      <c r="AS125" s="8">
        <v>0</v>
      </c>
    </row>
    <row r="126" spans="1:45" ht="26.25" customHeight="1">
      <c r="A126" s="125"/>
      <c r="B126" s="87" t="s">
        <v>29</v>
      </c>
      <c r="C126" s="48">
        <v>8</v>
      </c>
      <c r="D126" s="47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41"/>
      <c r="T126" s="26"/>
      <c r="U126" s="26"/>
      <c r="V126" s="26"/>
      <c r="W126" s="26"/>
      <c r="X126" s="107" t="s">
        <v>111</v>
      </c>
      <c r="Y126" s="26"/>
      <c r="Z126" s="26"/>
      <c r="AA126" s="26"/>
      <c r="AB126" s="26"/>
      <c r="AC126" s="26"/>
      <c r="AD126" s="26"/>
      <c r="AE126" s="26"/>
      <c r="AF126" s="26"/>
      <c r="AG126" s="95"/>
      <c r="AH126" s="26"/>
      <c r="AI126" s="42"/>
      <c r="AJ126" s="110" t="s">
        <v>114</v>
      </c>
      <c r="AK126" s="26"/>
      <c r="AL126" s="107" t="s">
        <v>111</v>
      </c>
      <c r="AM126" s="7"/>
      <c r="AN126" s="7"/>
      <c r="AO126" s="7"/>
      <c r="AP126" s="7"/>
      <c r="AQ126" s="7">
        <v>3</v>
      </c>
      <c r="AR126" s="3">
        <f t="shared" ref="AR126:AR129" si="37">34*2</f>
        <v>68</v>
      </c>
      <c r="AS126" s="8">
        <f t="shared" si="33"/>
        <v>4.4117647058823532E-2</v>
      </c>
    </row>
    <row r="127" spans="1:45" ht="24" customHeight="1">
      <c r="A127" s="125"/>
      <c r="B127" s="87" t="s">
        <v>33</v>
      </c>
      <c r="C127" s="48">
        <v>8</v>
      </c>
      <c r="D127" s="47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107" t="s">
        <v>111</v>
      </c>
      <c r="S127" s="41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107" t="s">
        <v>111</v>
      </c>
      <c r="AG127" s="26"/>
      <c r="AH127" s="95"/>
      <c r="AI127" s="42"/>
      <c r="AJ127" s="110" t="s">
        <v>114</v>
      </c>
      <c r="AK127" s="26"/>
      <c r="AL127" s="26"/>
      <c r="AM127" s="7"/>
      <c r="AN127" s="7"/>
      <c r="AO127" s="7"/>
      <c r="AP127" s="7"/>
      <c r="AQ127" s="7">
        <v>3</v>
      </c>
      <c r="AR127" s="3">
        <f t="shared" si="37"/>
        <v>68</v>
      </c>
      <c r="AS127" s="8">
        <f t="shared" si="33"/>
        <v>4.4117647058823532E-2</v>
      </c>
    </row>
    <row r="128" spans="1:45" ht="26.25" customHeight="1">
      <c r="A128" s="125"/>
      <c r="B128" s="88" t="s">
        <v>36</v>
      </c>
      <c r="C128" s="48">
        <v>8</v>
      </c>
      <c r="D128" s="47"/>
      <c r="E128" s="26"/>
      <c r="F128" s="26"/>
      <c r="G128" s="26"/>
      <c r="H128" s="26"/>
      <c r="I128" s="26"/>
      <c r="J128" s="26"/>
      <c r="K128" s="26"/>
      <c r="L128" s="26"/>
      <c r="M128" s="26"/>
      <c r="N128" s="107" t="s">
        <v>111</v>
      </c>
      <c r="O128" s="26"/>
      <c r="P128" s="26"/>
      <c r="Q128" s="26"/>
      <c r="R128" s="26"/>
      <c r="S128" s="41"/>
      <c r="T128" s="26"/>
      <c r="U128" s="26"/>
      <c r="V128" s="26"/>
      <c r="W128" s="26"/>
      <c r="X128" s="107" t="s">
        <v>111</v>
      </c>
      <c r="Y128" s="26"/>
      <c r="Z128" s="26"/>
      <c r="AA128" s="26"/>
      <c r="AB128" s="26"/>
      <c r="AC128" s="107" t="s">
        <v>111</v>
      </c>
      <c r="AD128" s="26"/>
      <c r="AE128" s="26"/>
      <c r="AF128" s="26"/>
      <c r="AG128" s="95"/>
      <c r="AH128" s="26"/>
      <c r="AI128" s="42"/>
      <c r="AJ128" s="110" t="s">
        <v>114</v>
      </c>
      <c r="AK128" s="26"/>
      <c r="AL128" s="26"/>
      <c r="AM128" s="7"/>
      <c r="AN128" s="7"/>
      <c r="AO128" s="7"/>
      <c r="AP128" s="7"/>
      <c r="AQ128" s="7">
        <v>4</v>
      </c>
      <c r="AR128" s="3">
        <f t="shared" si="37"/>
        <v>68</v>
      </c>
      <c r="AS128" s="8">
        <f t="shared" si="33"/>
        <v>5.8823529411764705E-2</v>
      </c>
    </row>
    <row r="129" spans="1:45" ht="23.25" customHeight="1">
      <c r="A129" s="125"/>
      <c r="B129" s="88" t="s">
        <v>28</v>
      </c>
      <c r="C129" s="48">
        <v>8</v>
      </c>
      <c r="D129" s="47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41"/>
      <c r="T129" s="107" t="s">
        <v>111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95"/>
      <c r="AG129" s="26"/>
      <c r="AH129" s="26"/>
      <c r="AI129" s="42"/>
      <c r="AJ129" s="110" t="s">
        <v>114</v>
      </c>
      <c r="AK129" s="26"/>
      <c r="AL129" s="26"/>
      <c r="AM129" s="7"/>
      <c r="AN129" s="7"/>
      <c r="AO129" s="7"/>
      <c r="AP129" s="7"/>
      <c r="AQ129" s="7">
        <v>2</v>
      </c>
      <c r="AR129" s="3">
        <f t="shared" si="37"/>
        <v>68</v>
      </c>
      <c r="AS129" s="8">
        <f t="shared" si="33"/>
        <v>2.9411764705882353E-2</v>
      </c>
    </row>
    <row r="130" spans="1:45" ht="12.75" customHeight="1">
      <c r="A130" s="125"/>
      <c r="B130" s="88" t="s">
        <v>52</v>
      </c>
      <c r="C130" s="48">
        <v>8</v>
      </c>
      <c r="D130" s="47"/>
      <c r="E130" s="26"/>
      <c r="F130" s="26"/>
      <c r="G130" s="26"/>
      <c r="H130" s="26" t="s">
        <v>113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41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107" t="s">
        <v>111</v>
      </c>
      <c r="AI130" s="42"/>
      <c r="AJ130" s="42"/>
      <c r="AK130" s="26"/>
      <c r="AL130" s="26"/>
      <c r="AM130" s="7"/>
      <c r="AN130" s="7"/>
      <c r="AO130" s="7"/>
      <c r="AP130" s="7"/>
      <c r="AQ130" s="7">
        <v>1</v>
      </c>
      <c r="AR130" s="3">
        <f t="shared" ref="AR130:AR132" si="38">34*1</f>
        <v>34</v>
      </c>
      <c r="AS130" s="8">
        <f t="shared" si="33"/>
        <v>2.9411764705882353E-2</v>
      </c>
    </row>
    <row r="131" spans="1:45" ht="12.75" customHeight="1">
      <c r="A131" s="125"/>
      <c r="B131" s="88" t="s">
        <v>71</v>
      </c>
      <c r="C131" s="48">
        <v>8</v>
      </c>
      <c r="D131" s="47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41"/>
      <c r="T131" s="26"/>
      <c r="U131" s="26"/>
      <c r="V131" s="26"/>
      <c r="W131" s="26"/>
      <c r="X131" s="107" t="s">
        <v>111</v>
      </c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42"/>
      <c r="AJ131" s="42"/>
      <c r="AK131" s="26"/>
      <c r="AL131" s="107" t="s">
        <v>111</v>
      </c>
      <c r="AM131" s="7"/>
      <c r="AN131" s="7"/>
      <c r="AO131" s="7"/>
      <c r="AP131" s="7"/>
      <c r="AQ131" s="7">
        <v>2</v>
      </c>
      <c r="AR131" s="3">
        <f t="shared" si="38"/>
        <v>34</v>
      </c>
      <c r="AS131" s="8">
        <f t="shared" si="33"/>
        <v>5.8823529411764705E-2</v>
      </c>
    </row>
    <row r="132" spans="1:45" ht="39.75" customHeight="1">
      <c r="A132" s="125"/>
      <c r="B132" s="88" t="s">
        <v>84</v>
      </c>
      <c r="C132" s="48">
        <v>8</v>
      </c>
      <c r="D132" s="47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41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107" t="s">
        <v>111</v>
      </c>
      <c r="AI132" s="42"/>
      <c r="AJ132" s="42"/>
      <c r="AK132" s="26"/>
      <c r="AL132" s="26"/>
      <c r="AM132" s="7"/>
      <c r="AN132" s="7"/>
      <c r="AO132" s="7"/>
      <c r="AP132" s="7"/>
      <c r="AQ132" s="7">
        <v>1</v>
      </c>
      <c r="AR132" s="3">
        <f t="shared" si="38"/>
        <v>34</v>
      </c>
      <c r="AS132" s="8">
        <f t="shared" si="33"/>
        <v>2.9411764705882353E-2</v>
      </c>
    </row>
    <row r="133" spans="1:45" ht="28.5" customHeight="1">
      <c r="A133" s="125"/>
      <c r="B133" s="88" t="s">
        <v>106</v>
      </c>
      <c r="C133" s="88">
        <v>8</v>
      </c>
      <c r="D133" s="54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41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107" t="s">
        <v>111</v>
      </c>
      <c r="AI133" s="42"/>
      <c r="AJ133" s="42"/>
      <c r="AK133" s="26"/>
      <c r="AL133" s="26"/>
      <c r="AM133" s="7"/>
      <c r="AN133" s="7"/>
      <c r="AO133" s="7"/>
      <c r="AP133" s="7"/>
      <c r="AQ133" s="7">
        <v>1</v>
      </c>
      <c r="AR133" s="3">
        <v>34</v>
      </c>
      <c r="AS133" s="8">
        <v>2.9399999999999999E-2</v>
      </c>
    </row>
    <row r="134" spans="1:45" ht="28.5" customHeight="1">
      <c r="A134" s="125"/>
      <c r="B134" s="88" t="s">
        <v>68</v>
      </c>
      <c r="C134" s="48">
        <v>8</v>
      </c>
      <c r="D134" s="47"/>
      <c r="E134" s="26"/>
      <c r="F134" s="26"/>
      <c r="G134" s="26"/>
      <c r="H134" s="115" t="s">
        <v>116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41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120" t="s">
        <v>116</v>
      </c>
      <c r="AJ134" s="42"/>
      <c r="AK134" s="26"/>
      <c r="AL134" s="26"/>
      <c r="AM134" s="7"/>
      <c r="AN134" s="7"/>
      <c r="AO134" s="7"/>
      <c r="AP134" s="7"/>
      <c r="AQ134" s="7">
        <v>2</v>
      </c>
      <c r="AR134" s="3">
        <v>68</v>
      </c>
      <c r="AS134" s="8">
        <f t="shared" si="33"/>
        <v>2.9411764705882353E-2</v>
      </c>
    </row>
    <row r="135" spans="1:45" ht="27" customHeight="1">
      <c r="A135" s="64"/>
      <c r="B135" s="65"/>
      <c r="C135" s="65"/>
      <c r="D135" s="65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4"/>
      <c r="AN135" s="64"/>
      <c r="AO135" s="64"/>
      <c r="AP135" s="64"/>
      <c r="AQ135" s="64"/>
      <c r="AR135" s="64"/>
      <c r="AS135" s="64"/>
    </row>
    <row r="136" spans="1:45" s="2" customFormat="1" ht="81.75" customHeight="1">
      <c r="A136" s="140" t="s">
        <v>37</v>
      </c>
      <c r="B136" s="140"/>
      <c r="C136" s="140"/>
      <c r="D136" s="140"/>
      <c r="E136" s="163" t="s">
        <v>38</v>
      </c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9" t="s">
        <v>19</v>
      </c>
      <c r="AR136" s="183" t="s">
        <v>21</v>
      </c>
      <c r="AS136" s="186" t="s">
        <v>20</v>
      </c>
    </row>
    <row r="137" spans="1:45" s="2" customFormat="1" ht="21.75" customHeight="1">
      <c r="A137" s="136" t="s">
        <v>0</v>
      </c>
      <c r="B137" s="136"/>
      <c r="C137" s="136"/>
      <c r="D137" s="22" t="s">
        <v>17</v>
      </c>
      <c r="E137" s="136" t="s">
        <v>1</v>
      </c>
      <c r="F137" s="136"/>
      <c r="G137" s="136"/>
      <c r="H137" s="136"/>
      <c r="I137" s="136" t="s">
        <v>2</v>
      </c>
      <c r="J137" s="136"/>
      <c r="K137" s="136"/>
      <c r="L137" s="136"/>
      <c r="M137" s="136" t="s">
        <v>3</v>
      </c>
      <c r="N137" s="136"/>
      <c r="O137" s="136"/>
      <c r="P137" s="136"/>
      <c r="Q137" s="136" t="s">
        <v>4</v>
      </c>
      <c r="R137" s="136"/>
      <c r="S137" s="136"/>
      <c r="T137" s="136"/>
      <c r="U137" s="136" t="s">
        <v>5</v>
      </c>
      <c r="V137" s="136"/>
      <c r="W137" s="136"/>
      <c r="X137" s="136" t="s">
        <v>6</v>
      </c>
      <c r="Y137" s="136"/>
      <c r="Z137" s="136"/>
      <c r="AA137" s="136"/>
      <c r="AB137" s="136" t="s">
        <v>7</v>
      </c>
      <c r="AC137" s="136"/>
      <c r="AD137" s="136"/>
      <c r="AE137" s="136" t="s">
        <v>8</v>
      </c>
      <c r="AF137" s="136"/>
      <c r="AG137" s="136"/>
      <c r="AH137" s="136"/>
      <c r="AI137" s="136"/>
      <c r="AJ137" s="136" t="s">
        <v>9</v>
      </c>
      <c r="AK137" s="136"/>
      <c r="AL137" s="136"/>
      <c r="AM137" s="136" t="s">
        <v>10</v>
      </c>
      <c r="AN137" s="136"/>
      <c r="AO137" s="136"/>
      <c r="AP137" s="136"/>
      <c r="AQ137" s="169"/>
      <c r="AR137" s="183"/>
      <c r="AS137" s="186"/>
    </row>
    <row r="138" spans="1:45" s="6" customFormat="1" ht="11.25" customHeight="1">
      <c r="A138" s="136"/>
      <c r="B138" s="136"/>
      <c r="C138" s="136"/>
      <c r="D138" s="22" t="s">
        <v>18</v>
      </c>
      <c r="E138" s="5">
        <v>1</v>
      </c>
      <c r="F138" s="5">
        <v>2</v>
      </c>
      <c r="G138" s="5">
        <v>3</v>
      </c>
      <c r="H138" s="5">
        <v>4</v>
      </c>
      <c r="I138" s="5">
        <v>5</v>
      </c>
      <c r="J138" s="5">
        <v>6</v>
      </c>
      <c r="K138" s="5">
        <v>7</v>
      </c>
      <c r="L138" s="5">
        <v>8</v>
      </c>
      <c r="M138" s="5">
        <v>9</v>
      </c>
      <c r="N138" s="5">
        <v>10</v>
      </c>
      <c r="O138" s="5">
        <v>11</v>
      </c>
      <c r="P138" s="5">
        <v>12</v>
      </c>
      <c r="Q138" s="5">
        <v>13</v>
      </c>
      <c r="R138" s="5">
        <v>14</v>
      </c>
      <c r="S138" s="5">
        <v>15</v>
      </c>
      <c r="T138" s="5">
        <v>16</v>
      </c>
      <c r="U138" s="5">
        <v>17</v>
      </c>
      <c r="V138" s="5">
        <v>18</v>
      </c>
      <c r="W138" s="5">
        <v>19</v>
      </c>
      <c r="X138" s="5">
        <v>20</v>
      </c>
      <c r="Y138" s="5">
        <v>21</v>
      </c>
      <c r="Z138" s="5">
        <v>22</v>
      </c>
      <c r="AA138" s="5">
        <v>23</v>
      </c>
      <c r="AB138" s="5">
        <v>24</v>
      </c>
      <c r="AC138" s="5">
        <v>25</v>
      </c>
      <c r="AD138" s="5">
        <v>26</v>
      </c>
      <c r="AE138" s="5">
        <v>27</v>
      </c>
      <c r="AF138" s="5">
        <v>28</v>
      </c>
      <c r="AG138" s="5">
        <v>29</v>
      </c>
      <c r="AH138" s="5">
        <v>30</v>
      </c>
      <c r="AI138" s="5">
        <v>31</v>
      </c>
      <c r="AJ138" s="5">
        <v>32</v>
      </c>
      <c r="AK138" s="5">
        <v>33</v>
      </c>
      <c r="AL138" s="5">
        <v>34</v>
      </c>
      <c r="AM138" s="5">
        <v>35</v>
      </c>
      <c r="AN138" s="5">
        <v>36</v>
      </c>
      <c r="AO138" s="5">
        <v>37</v>
      </c>
      <c r="AP138" s="5">
        <v>38</v>
      </c>
      <c r="AQ138" s="169"/>
      <c r="AR138" s="183"/>
      <c r="AS138" s="186"/>
    </row>
    <row r="139" spans="1:45" ht="12.75" customHeight="1">
      <c r="A139" s="125" t="s">
        <v>24</v>
      </c>
      <c r="B139" s="87" t="s">
        <v>12</v>
      </c>
      <c r="C139" s="48">
        <v>9</v>
      </c>
      <c r="D139" s="49"/>
      <c r="E139" s="26"/>
      <c r="F139" s="26"/>
      <c r="G139" s="107" t="s">
        <v>111</v>
      </c>
      <c r="H139" s="26"/>
      <c r="I139" s="107" t="s">
        <v>111</v>
      </c>
      <c r="J139" s="26"/>
      <c r="K139" s="26"/>
      <c r="L139" s="107" t="s">
        <v>111</v>
      </c>
      <c r="M139" s="26"/>
      <c r="N139" s="26"/>
      <c r="O139" s="26"/>
      <c r="P139" s="26"/>
      <c r="Q139" s="107" t="s">
        <v>111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107" t="s">
        <v>111</v>
      </c>
      <c r="AB139" s="26"/>
      <c r="AC139" s="26"/>
      <c r="AD139" s="26"/>
      <c r="AE139" s="26"/>
      <c r="AF139" s="107" t="s">
        <v>111</v>
      </c>
      <c r="AG139" s="26"/>
      <c r="AH139" s="26"/>
      <c r="AI139" s="26"/>
      <c r="AJ139" s="26"/>
      <c r="AK139" s="107" t="s">
        <v>111</v>
      </c>
      <c r="AL139" s="26"/>
      <c r="AM139" s="42"/>
      <c r="AN139" s="42"/>
      <c r="AO139" s="42"/>
      <c r="AP139" s="42"/>
      <c r="AQ139" s="7">
        <v>7</v>
      </c>
      <c r="AR139" s="3">
        <f>34*3</f>
        <v>102</v>
      </c>
      <c r="AS139" s="8">
        <f t="shared" ref="AS139:AS155" si="39">AQ139/AR139</f>
        <v>6.8627450980392163E-2</v>
      </c>
    </row>
    <row r="140" spans="1:45" ht="12.75" customHeight="1">
      <c r="A140" s="125"/>
      <c r="B140" s="87" t="s">
        <v>26</v>
      </c>
      <c r="C140" s="48">
        <v>9</v>
      </c>
      <c r="D140" s="49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107" t="s">
        <v>111</v>
      </c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107" t="s">
        <v>111</v>
      </c>
      <c r="AJ140" s="26"/>
      <c r="AK140" s="26"/>
      <c r="AL140" s="26"/>
      <c r="AM140" s="42"/>
      <c r="AN140" s="42"/>
      <c r="AO140" s="42"/>
      <c r="AP140" s="42"/>
      <c r="AQ140" s="7">
        <v>2</v>
      </c>
      <c r="AR140" s="3">
        <f t="shared" ref="AR140:AR143" si="40">34*3</f>
        <v>102</v>
      </c>
      <c r="AS140" s="8">
        <f t="shared" si="39"/>
        <v>1.9607843137254902E-2</v>
      </c>
    </row>
    <row r="141" spans="1:45" ht="25.5">
      <c r="A141" s="125"/>
      <c r="B141" s="87" t="s">
        <v>104</v>
      </c>
      <c r="C141" s="48">
        <v>9</v>
      </c>
      <c r="D141" s="47"/>
      <c r="E141" s="26"/>
      <c r="F141" s="26"/>
      <c r="G141" s="26"/>
      <c r="H141" s="107" t="s">
        <v>111</v>
      </c>
      <c r="I141" s="26"/>
      <c r="J141" s="26"/>
      <c r="K141" s="107" t="s">
        <v>111</v>
      </c>
      <c r="L141" s="26"/>
      <c r="M141" s="26"/>
      <c r="N141" s="26"/>
      <c r="O141" s="107" t="s">
        <v>111</v>
      </c>
      <c r="P141" s="26"/>
      <c r="Q141" s="26"/>
      <c r="R141" s="26"/>
      <c r="S141" s="107" t="s">
        <v>111</v>
      </c>
      <c r="T141" s="26"/>
      <c r="U141" s="26"/>
      <c r="V141" s="26"/>
      <c r="W141" s="107" t="s">
        <v>111</v>
      </c>
      <c r="X141" s="26"/>
      <c r="Y141" s="26"/>
      <c r="Z141" s="26"/>
      <c r="AA141" s="26"/>
      <c r="AB141" s="107" t="s">
        <v>111</v>
      </c>
      <c r="AC141" s="26"/>
      <c r="AD141" s="26"/>
      <c r="AE141" s="107" t="s">
        <v>111</v>
      </c>
      <c r="AF141" s="26"/>
      <c r="AG141" s="26"/>
      <c r="AH141" s="26"/>
      <c r="AI141" s="26"/>
      <c r="AJ141" s="26"/>
      <c r="AK141" s="107" t="s">
        <v>111</v>
      </c>
      <c r="AL141" s="26"/>
      <c r="AM141" s="42"/>
      <c r="AN141" s="42"/>
      <c r="AO141" s="42"/>
      <c r="AP141" s="42"/>
      <c r="AQ141" s="7">
        <v>8</v>
      </c>
      <c r="AR141" s="3">
        <f t="shared" si="40"/>
        <v>102</v>
      </c>
      <c r="AS141" s="8">
        <f t="shared" si="39"/>
        <v>7.8431372549019607E-2</v>
      </c>
    </row>
    <row r="142" spans="1:45" ht="38.25">
      <c r="A142" s="125"/>
      <c r="B142" s="87" t="s">
        <v>107</v>
      </c>
      <c r="C142" s="88">
        <v>9</v>
      </c>
      <c r="D142" s="54"/>
      <c r="E142" s="26"/>
      <c r="F142" s="26"/>
      <c r="G142" s="26"/>
      <c r="H142" s="94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107" t="s">
        <v>111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42"/>
      <c r="AN142" s="42"/>
      <c r="AO142" s="42"/>
      <c r="AP142" s="42"/>
      <c r="AQ142" s="7">
        <v>1</v>
      </c>
      <c r="AR142" s="3">
        <v>16</v>
      </c>
      <c r="AS142" s="8">
        <v>6.25E-2</v>
      </c>
    </row>
    <row r="143" spans="1:45" ht="12.75" customHeight="1">
      <c r="A143" s="125"/>
      <c r="B143" s="87" t="s">
        <v>81</v>
      </c>
      <c r="C143" s="48">
        <v>9</v>
      </c>
      <c r="D143" s="49"/>
      <c r="E143" s="26"/>
      <c r="F143" s="26"/>
      <c r="G143" s="26"/>
      <c r="H143" s="43"/>
      <c r="I143" s="41"/>
      <c r="J143" s="26"/>
      <c r="K143" s="26"/>
      <c r="L143" s="107" t="s">
        <v>111</v>
      </c>
      <c r="M143" s="26"/>
      <c r="N143" s="26"/>
      <c r="O143" s="26"/>
      <c r="P143" s="26"/>
      <c r="Q143" s="107" t="s">
        <v>111</v>
      </c>
      <c r="R143" s="26"/>
      <c r="S143" s="26"/>
      <c r="T143" s="26"/>
      <c r="U143" s="26"/>
      <c r="V143" s="107" t="s">
        <v>111</v>
      </c>
      <c r="W143" s="26"/>
      <c r="X143" s="26"/>
      <c r="Y143" s="26"/>
      <c r="Z143" s="26"/>
      <c r="AA143" s="107" t="s">
        <v>111</v>
      </c>
      <c r="AB143" s="26"/>
      <c r="AC143" s="26"/>
      <c r="AD143" s="26"/>
      <c r="AE143" s="26"/>
      <c r="AF143" s="107" t="s">
        <v>111</v>
      </c>
      <c r="AG143" s="26"/>
      <c r="AH143" s="26"/>
      <c r="AI143" s="26"/>
      <c r="AJ143" s="26"/>
      <c r="AK143" s="107" t="s">
        <v>111</v>
      </c>
      <c r="AL143" s="26"/>
      <c r="AM143" s="42"/>
      <c r="AN143" s="42"/>
      <c r="AO143" s="42"/>
      <c r="AP143" s="42"/>
      <c r="AQ143" s="7">
        <v>6</v>
      </c>
      <c r="AR143" s="3">
        <f t="shared" si="40"/>
        <v>102</v>
      </c>
      <c r="AS143" s="8">
        <f t="shared" si="39"/>
        <v>5.8823529411764705E-2</v>
      </c>
    </row>
    <row r="144" spans="1:45">
      <c r="A144" s="125"/>
      <c r="B144" s="87" t="s">
        <v>82</v>
      </c>
      <c r="C144" s="48">
        <v>9</v>
      </c>
      <c r="D144" s="49"/>
      <c r="E144" s="26"/>
      <c r="F144" s="26"/>
      <c r="G144" s="26"/>
      <c r="H144" s="26"/>
      <c r="I144" s="26"/>
      <c r="J144" s="26"/>
      <c r="K144" s="26"/>
      <c r="L144" s="107" t="s">
        <v>111</v>
      </c>
      <c r="M144" s="26"/>
      <c r="N144" s="26"/>
      <c r="O144" s="26"/>
      <c r="P144" s="26"/>
      <c r="Q144" s="107" t="s">
        <v>111</v>
      </c>
      <c r="R144" s="26"/>
      <c r="S144" s="26"/>
      <c r="T144" s="26"/>
      <c r="U144" s="26"/>
      <c r="V144" s="26"/>
      <c r="W144" s="107" t="s">
        <v>111</v>
      </c>
      <c r="X144" s="26"/>
      <c r="Y144" s="26"/>
      <c r="Z144" s="26"/>
      <c r="AA144" s="26"/>
      <c r="AB144" s="107" t="s">
        <v>111</v>
      </c>
      <c r="AC144" s="26"/>
      <c r="AD144" s="26"/>
      <c r="AE144" s="26"/>
      <c r="AF144" s="26"/>
      <c r="AG144" s="26"/>
      <c r="AH144" s="26"/>
      <c r="AI144" s="108" t="s">
        <v>111</v>
      </c>
      <c r="AJ144" s="42"/>
      <c r="AK144" s="107" t="s">
        <v>111</v>
      </c>
      <c r="AL144" s="26"/>
      <c r="AM144" s="42"/>
      <c r="AN144" s="42"/>
      <c r="AO144" s="42"/>
      <c r="AP144" s="42"/>
      <c r="AQ144" s="7">
        <v>6</v>
      </c>
      <c r="AR144" s="3">
        <v>68</v>
      </c>
      <c r="AS144" s="8">
        <f t="shared" si="39"/>
        <v>8.8235294117647065E-2</v>
      </c>
    </row>
    <row r="145" spans="1:45" ht="25.5" customHeight="1">
      <c r="A145" s="125"/>
      <c r="B145" s="87" t="s">
        <v>83</v>
      </c>
      <c r="C145" s="48">
        <v>9</v>
      </c>
      <c r="D145" s="47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42"/>
      <c r="AJ145" s="42"/>
      <c r="AK145" s="107" t="s">
        <v>111</v>
      </c>
      <c r="AL145" s="26"/>
      <c r="AM145" s="42"/>
      <c r="AN145" s="42"/>
      <c r="AO145" s="42"/>
      <c r="AP145" s="42"/>
      <c r="AQ145" s="7">
        <v>1</v>
      </c>
      <c r="AR145" s="3">
        <f>34*1</f>
        <v>34</v>
      </c>
      <c r="AS145" s="8">
        <f t="shared" si="39"/>
        <v>2.9411764705882353E-2</v>
      </c>
    </row>
    <row r="146" spans="1:45">
      <c r="A146" s="125"/>
      <c r="B146" s="87" t="s">
        <v>34</v>
      </c>
      <c r="C146" s="48">
        <v>9</v>
      </c>
      <c r="D146" s="47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107" t="s">
        <v>111</v>
      </c>
      <c r="S146" s="26"/>
      <c r="T146" s="26"/>
      <c r="U146" s="26"/>
      <c r="V146" s="26"/>
      <c r="W146" s="26"/>
      <c r="X146" s="107" t="s">
        <v>111</v>
      </c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2"/>
      <c r="AJ146" s="42"/>
      <c r="AK146" s="26"/>
      <c r="AL146" s="26"/>
      <c r="AM146" s="42"/>
      <c r="AN146" s="42"/>
      <c r="AO146" s="42"/>
      <c r="AP146" s="42"/>
      <c r="AQ146" s="7">
        <v>2</v>
      </c>
      <c r="AR146" s="3">
        <f t="shared" ref="AR146" si="41">34*1</f>
        <v>34</v>
      </c>
      <c r="AS146" s="8">
        <f t="shared" si="39"/>
        <v>5.8823529411764705E-2</v>
      </c>
    </row>
    <row r="147" spans="1:45">
      <c r="A147" s="125"/>
      <c r="B147" s="87" t="s">
        <v>27</v>
      </c>
      <c r="C147" s="48">
        <v>9</v>
      </c>
      <c r="D147" s="47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107" t="s">
        <v>111</v>
      </c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108" t="s">
        <v>111</v>
      </c>
      <c r="AJ147" s="42"/>
      <c r="AK147" s="26"/>
      <c r="AL147" s="26"/>
      <c r="AM147" s="42"/>
      <c r="AN147" s="42"/>
      <c r="AO147" s="42"/>
      <c r="AP147" s="42"/>
      <c r="AQ147" s="7">
        <v>2</v>
      </c>
      <c r="AR147" s="3">
        <v>86</v>
      </c>
      <c r="AS147" s="8">
        <f t="shared" si="39"/>
        <v>2.3255813953488372E-2</v>
      </c>
    </row>
    <row r="148" spans="1:45">
      <c r="A148" s="125"/>
      <c r="B148" s="87" t="s">
        <v>31</v>
      </c>
      <c r="C148" s="48">
        <v>9</v>
      </c>
      <c r="D148" s="47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107" t="s">
        <v>111</v>
      </c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42"/>
      <c r="AJ148" s="108" t="s">
        <v>111</v>
      </c>
      <c r="AK148" s="26"/>
      <c r="AL148" s="26"/>
      <c r="AM148" s="42"/>
      <c r="AN148" s="42"/>
      <c r="AO148" s="42"/>
      <c r="AP148" s="42"/>
      <c r="AQ148" s="7">
        <v>2</v>
      </c>
      <c r="AR148" s="3">
        <f>34*1</f>
        <v>34</v>
      </c>
      <c r="AS148" s="8">
        <f t="shared" si="39"/>
        <v>5.8823529411764705E-2</v>
      </c>
    </row>
    <row r="149" spans="1:45">
      <c r="A149" s="125"/>
      <c r="B149" s="87" t="s">
        <v>29</v>
      </c>
      <c r="C149" s="48">
        <v>9</v>
      </c>
      <c r="D149" s="47"/>
      <c r="E149" s="26"/>
      <c r="F149" s="26"/>
      <c r="G149" s="26"/>
      <c r="H149" s="26"/>
      <c r="I149" s="26"/>
      <c r="J149" s="26"/>
      <c r="K149" s="26"/>
      <c r="L149" s="107" t="s">
        <v>111</v>
      </c>
      <c r="M149" s="26"/>
      <c r="N149" s="26"/>
      <c r="O149" s="26"/>
      <c r="P149" s="26"/>
      <c r="Q149" s="26"/>
      <c r="R149" s="26"/>
      <c r="S149" s="26"/>
      <c r="T149" s="107" t="s">
        <v>111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107" t="s">
        <v>111</v>
      </c>
      <c r="AF149" s="26"/>
      <c r="AG149" s="26"/>
      <c r="AH149" s="26"/>
      <c r="AI149" s="42"/>
      <c r="AJ149" s="42"/>
      <c r="AK149" s="26"/>
      <c r="AL149" s="107" t="s">
        <v>111</v>
      </c>
      <c r="AM149" s="42"/>
      <c r="AN149" s="42"/>
      <c r="AO149" s="42"/>
      <c r="AP149" s="42"/>
      <c r="AQ149" s="7">
        <v>4</v>
      </c>
      <c r="AR149" s="3">
        <f>34*2</f>
        <v>68</v>
      </c>
      <c r="AS149" s="8">
        <f t="shared" si="39"/>
        <v>5.8823529411764705E-2</v>
      </c>
    </row>
    <row r="150" spans="1:45">
      <c r="A150" s="125"/>
      <c r="B150" s="87" t="s">
        <v>33</v>
      </c>
      <c r="C150" s="48">
        <v>9</v>
      </c>
      <c r="D150" s="47"/>
      <c r="E150" s="26"/>
      <c r="F150" s="26"/>
      <c r="G150" s="26"/>
      <c r="H150" s="26"/>
      <c r="I150" s="26"/>
      <c r="J150" s="26"/>
      <c r="K150" s="26"/>
      <c r="L150" s="26"/>
      <c r="M150" s="26"/>
      <c r="N150" s="107" t="s">
        <v>111</v>
      </c>
      <c r="O150" s="26"/>
      <c r="P150" s="26"/>
      <c r="Q150" s="26"/>
      <c r="R150" s="26"/>
      <c r="S150" s="26"/>
      <c r="T150" s="26"/>
      <c r="U150" s="26"/>
      <c r="V150" s="26"/>
      <c r="W150" s="107" t="s">
        <v>111</v>
      </c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108" t="s">
        <v>111</v>
      </c>
      <c r="AJ150" s="42"/>
      <c r="AK150" s="26"/>
      <c r="AL150" s="26"/>
      <c r="AM150" s="42"/>
      <c r="AN150" s="42"/>
      <c r="AO150" s="42"/>
      <c r="AP150" s="42"/>
      <c r="AQ150" s="7">
        <v>3</v>
      </c>
      <c r="AR150" s="3">
        <f>34*3</f>
        <v>102</v>
      </c>
      <c r="AS150" s="8">
        <f t="shared" si="39"/>
        <v>2.9411764705882353E-2</v>
      </c>
    </row>
    <row r="151" spans="1:45">
      <c r="A151" s="125"/>
      <c r="B151" s="88" t="s">
        <v>36</v>
      </c>
      <c r="C151" s="48">
        <v>9</v>
      </c>
      <c r="D151" s="47"/>
      <c r="E151" s="26"/>
      <c r="F151" s="26"/>
      <c r="G151" s="107" t="s">
        <v>111</v>
      </c>
      <c r="H151" s="26"/>
      <c r="I151" s="26"/>
      <c r="J151" s="26"/>
      <c r="K151" s="26"/>
      <c r="L151" s="26"/>
      <c r="M151" s="107" t="s">
        <v>111</v>
      </c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107" t="s">
        <v>111</v>
      </c>
      <c r="Z151" s="26"/>
      <c r="AA151" s="26"/>
      <c r="AB151" s="26"/>
      <c r="AC151" s="26"/>
      <c r="AD151" s="26"/>
      <c r="AE151" s="26"/>
      <c r="AF151" s="26"/>
      <c r="AG151" s="26"/>
      <c r="AH151" s="107" t="s">
        <v>111</v>
      </c>
      <c r="AI151" s="42"/>
      <c r="AJ151" s="42"/>
      <c r="AK151" s="26"/>
      <c r="AL151" s="26"/>
      <c r="AM151" s="42"/>
      <c r="AN151" s="42"/>
      <c r="AO151" s="42"/>
      <c r="AP151" s="42"/>
      <c r="AQ151" s="7">
        <v>4</v>
      </c>
      <c r="AR151" s="3">
        <f>34*2</f>
        <v>68</v>
      </c>
      <c r="AS151" s="8">
        <f t="shared" si="39"/>
        <v>5.8823529411764705E-2</v>
      </c>
    </row>
    <row r="152" spans="1:45">
      <c r="A152" s="125"/>
      <c r="B152" s="88" t="s">
        <v>28</v>
      </c>
      <c r="C152" s="48">
        <v>9</v>
      </c>
      <c r="D152" s="47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107" t="s">
        <v>111</v>
      </c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107" t="s">
        <v>111</v>
      </c>
      <c r="AE152" s="26"/>
      <c r="AF152" s="26"/>
      <c r="AG152" s="26"/>
      <c r="AH152" s="26"/>
      <c r="AI152" s="42"/>
      <c r="AJ152" s="108" t="s">
        <v>111</v>
      </c>
      <c r="AK152" s="26"/>
      <c r="AL152" s="26"/>
      <c r="AM152" s="42"/>
      <c r="AN152" s="42"/>
      <c r="AO152" s="42"/>
      <c r="AP152" s="42"/>
      <c r="AQ152" s="7">
        <v>3</v>
      </c>
      <c r="AR152" s="3">
        <f t="shared" ref="AR152" si="42">34*2</f>
        <v>68</v>
      </c>
      <c r="AS152" s="8">
        <f t="shared" si="39"/>
        <v>4.4117647058823532E-2</v>
      </c>
    </row>
    <row r="153" spans="1:45">
      <c r="A153" s="125"/>
      <c r="B153" s="88" t="s">
        <v>71</v>
      </c>
      <c r="C153" s="48">
        <v>9</v>
      </c>
      <c r="D153" s="47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107" t="s">
        <v>111</v>
      </c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42"/>
      <c r="AJ153" s="108" t="s">
        <v>111</v>
      </c>
      <c r="AK153" s="26"/>
      <c r="AL153" s="26"/>
      <c r="AM153" s="42"/>
      <c r="AN153" s="42"/>
      <c r="AO153" s="42"/>
      <c r="AP153" s="42"/>
      <c r="AQ153" s="7">
        <v>2</v>
      </c>
      <c r="AR153" s="3">
        <f>34*1</f>
        <v>34</v>
      </c>
      <c r="AS153" s="8">
        <f t="shared" si="39"/>
        <v>5.8823529411764705E-2</v>
      </c>
    </row>
    <row r="154" spans="1:45" ht="40.5" customHeight="1">
      <c r="A154" s="125"/>
      <c r="B154" s="88" t="s">
        <v>84</v>
      </c>
      <c r="C154" s="48">
        <v>9</v>
      </c>
      <c r="D154" s="47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107" t="s">
        <v>111</v>
      </c>
      <c r="AI154" s="42"/>
      <c r="AJ154" s="42"/>
      <c r="AK154" s="26"/>
      <c r="AL154" s="26"/>
      <c r="AM154" s="42"/>
      <c r="AN154" s="42"/>
      <c r="AO154" s="42"/>
      <c r="AP154" s="42"/>
      <c r="AQ154" s="7">
        <v>1</v>
      </c>
      <c r="AR154" s="3">
        <f t="shared" ref="AR154" si="43">34*1</f>
        <v>34</v>
      </c>
      <c r="AS154" s="8">
        <f t="shared" si="39"/>
        <v>2.9411764705882353E-2</v>
      </c>
    </row>
    <row r="155" spans="1:45" ht="29.25" customHeight="1">
      <c r="A155" s="125"/>
      <c r="B155" s="88" t="s">
        <v>68</v>
      </c>
      <c r="C155" s="48">
        <v>9</v>
      </c>
      <c r="D155" s="49"/>
      <c r="E155" s="26"/>
      <c r="F155" s="26"/>
      <c r="G155" s="26"/>
      <c r="H155" s="115" t="s">
        <v>116</v>
      </c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41"/>
      <c r="U155" s="26"/>
      <c r="V155" s="26"/>
      <c r="W155" s="26"/>
      <c r="X155" s="26"/>
      <c r="Y155" s="26"/>
      <c r="Z155" s="26"/>
      <c r="AA155" s="26"/>
      <c r="AB155" s="26"/>
      <c r="AC155" s="26"/>
      <c r="AD155" s="41"/>
      <c r="AE155" s="26"/>
      <c r="AF155" s="26"/>
      <c r="AG155" s="26"/>
      <c r="AH155" s="26"/>
      <c r="AI155" s="42"/>
      <c r="AJ155" s="120" t="s">
        <v>116</v>
      </c>
      <c r="AK155" s="26"/>
      <c r="AL155" s="26"/>
      <c r="AM155" s="42"/>
      <c r="AN155" s="42"/>
      <c r="AO155" s="42"/>
      <c r="AP155" s="42"/>
      <c r="AQ155" s="7">
        <v>2</v>
      </c>
      <c r="AR155" s="3">
        <f>34*2</f>
        <v>68</v>
      </c>
      <c r="AS155" s="8">
        <f t="shared" si="39"/>
        <v>2.9411764705882353E-2</v>
      </c>
    </row>
    <row r="156" spans="1:45" ht="27" customHeight="1">
      <c r="A156" s="64"/>
      <c r="B156" s="65"/>
      <c r="C156" s="65"/>
      <c r="D156" s="65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4"/>
      <c r="AN156" s="64"/>
      <c r="AO156" s="64"/>
      <c r="AP156" s="64"/>
      <c r="AQ156" s="64"/>
      <c r="AR156" s="64"/>
      <c r="AS156" s="64"/>
    </row>
    <row r="157" spans="1:45" ht="111.75" customHeight="1">
      <c r="A157" s="132" t="s">
        <v>39</v>
      </c>
      <c r="B157" s="133"/>
      <c r="C157" s="133"/>
      <c r="D157" s="134"/>
      <c r="E157" s="163" t="s">
        <v>38</v>
      </c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9" t="s">
        <v>19</v>
      </c>
      <c r="AR157" s="183" t="s">
        <v>21</v>
      </c>
      <c r="AS157" s="186" t="s">
        <v>20</v>
      </c>
    </row>
    <row r="158" spans="1:45" ht="12.75" customHeight="1">
      <c r="A158" s="126" t="s">
        <v>0</v>
      </c>
      <c r="B158" s="127"/>
      <c r="C158" s="128"/>
      <c r="D158" s="22" t="s">
        <v>17</v>
      </c>
      <c r="E158" s="136" t="s">
        <v>1</v>
      </c>
      <c r="F158" s="136"/>
      <c r="G158" s="136"/>
      <c r="H158" s="136"/>
      <c r="I158" s="136" t="s">
        <v>2</v>
      </c>
      <c r="J158" s="136"/>
      <c r="K158" s="136"/>
      <c r="L158" s="136"/>
      <c r="M158" s="136" t="s">
        <v>3</v>
      </c>
      <c r="N158" s="136"/>
      <c r="O158" s="136"/>
      <c r="P158" s="136"/>
      <c r="Q158" s="136" t="s">
        <v>4</v>
      </c>
      <c r="R158" s="136"/>
      <c r="S158" s="136"/>
      <c r="T158" s="136"/>
      <c r="U158" s="136" t="s">
        <v>5</v>
      </c>
      <c r="V158" s="136"/>
      <c r="W158" s="136"/>
      <c r="X158" s="136" t="s">
        <v>6</v>
      </c>
      <c r="Y158" s="136"/>
      <c r="Z158" s="136"/>
      <c r="AA158" s="136"/>
      <c r="AB158" s="136" t="s">
        <v>7</v>
      </c>
      <c r="AC158" s="136"/>
      <c r="AD158" s="136"/>
      <c r="AE158" s="136" t="s">
        <v>8</v>
      </c>
      <c r="AF158" s="136"/>
      <c r="AG158" s="136"/>
      <c r="AH158" s="136"/>
      <c r="AI158" s="136"/>
      <c r="AJ158" s="136" t="s">
        <v>9</v>
      </c>
      <c r="AK158" s="136"/>
      <c r="AL158" s="136"/>
      <c r="AM158" s="136" t="s">
        <v>10</v>
      </c>
      <c r="AN158" s="136"/>
      <c r="AO158" s="136"/>
      <c r="AP158" s="136"/>
      <c r="AQ158" s="169"/>
      <c r="AR158" s="183"/>
      <c r="AS158" s="186"/>
    </row>
    <row r="159" spans="1:45">
      <c r="A159" s="129"/>
      <c r="B159" s="130"/>
      <c r="C159" s="131"/>
      <c r="D159" s="22" t="s">
        <v>18</v>
      </c>
      <c r="E159" s="5">
        <v>1</v>
      </c>
      <c r="F159" s="5">
        <v>2</v>
      </c>
      <c r="G159" s="5">
        <v>3</v>
      </c>
      <c r="H159" s="5">
        <v>4</v>
      </c>
      <c r="I159" s="5">
        <v>5</v>
      </c>
      <c r="J159" s="5">
        <v>6</v>
      </c>
      <c r="K159" s="5">
        <v>7</v>
      </c>
      <c r="L159" s="5">
        <v>8</v>
      </c>
      <c r="M159" s="5">
        <v>9</v>
      </c>
      <c r="N159" s="5">
        <v>10</v>
      </c>
      <c r="O159" s="5">
        <v>11</v>
      </c>
      <c r="P159" s="5">
        <v>12</v>
      </c>
      <c r="Q159" s="5">
        <v>13</v>
      </c>
      <c r="R159" s="5">
        <v>14</v>
      </c>
      <c r="S159" s="5">
        <v>15</v>
      </c>
      <c r="T159" s="5">
        <v>16</v>
      </c>
      <c r="U159" s="5">
        <v>17</v>
      </c>
      <c r="V159" s="5">
        <v>18</v>
      </c>
      <c r="W159" s="5">
        <v>19</v>
      </c>
      <c r="X159" s="5">
        <v>20</v>
      </c>
      <c r="Y159" s="5">
        <v>21</v>
      </c>
      <c r="Z159" s="5">
        <v>22</v>
      </c>
      <c r="AA159" s="5">
        <v>23</v>
      </c>
      <c r="AB159" s="5">
        <v>24</v>
      </c>
      <c r="AC159" s="5">
        <v>25</v>
      </c>
      <c r="AD159" s="5">
        <v>26</v>
      </c>
      <c r="AE159" s="5">
        <v>27</v>
      </c>
      <c r="AF159" s="5">
        <v>28</v>
      </c>
      <c r="AG159" s="5">
        <v>29</v>
      </c>
      <c r="AH159" s="5">
        <v>30</v>
      </c>
      <c r="AI159" s="5">
        <v>31</v>
      </c>
      <c r="AJ159" s="5">
        <v>32</v>
      </c>
      <c r="AK159" s="5">
        <v>33</v>
      </c>
      <c r="AL159" s="5">
        <v>34</v>
      </c>
      <c r="AM159" s="5">
        <v>35</v>
      </c>
      <c r="AN159" s="5">
        <v>36</v>
      </c>
      <c r="AO159" s="5">
        <v>37</v>
      </c>
      <c r="AP159" s="5">
        <v>38</v>
      </c>
      <c r="AQ159" s="169"/>
      <c r="AR159" s="183"/>
      <c r="AS159" s="186"/>
    </row>
    <row r="160" spans="1:45" ht="24">
      <c r="A160" s="125" t="s">
        <v>24</v>
      </c>
      <c r="B160" s="87" t="s">
        <v>12</v>
      </c>
      <c r="C160" s="50">
        <v>10</v>
      </c>
      <c r="D160" s="49"/>
      <c r="E160" s="4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107" t="s">
        <v>111</v>
      </c>
      <c r="Q160" s="26"/>
      <c r="R160" s="26"/>
      <c r="S160" s="26"/>
      <c r="T160" s="107" t="s">
        <v>111</v>
      </c>
      <c r="U160" s="26"/>
      <c r="V160" s="26"/>
      <c r="W160" s="26"/>
      <c r="X160" s="26"/>
      <c r="Y160" s="26"/>
      <c r="Z160" s="26"/>
      <c r="AA160" s="26"/>
      <c r="AB160" s="26"/>
      <c r="AC160" s="107" t="s">
        <v>111</v>
      </c>
      <c r="AD160" s="26"/>
      <c r="AE160" s="26"/>
      <c r="AF160" s="26"/>
      <c r="AG160" s="26"/>
      <c r="AH160" s="26"/>
      <c r="AI160" s="109" t="s">
        <v>112</v>
      </c>
      <c r="AJ160" s="26"/>
      <c r="AK160" s="26"/>
      <c r="AL160" s="26"/>
      <c r="AM160" s="42"/>
      <c r="AN160" s="42"/>
      <c r="AO160" s="42"/>
      <c r="AP160" s="42"/>
      <c r="AQ160" s="7">
        <v>4</v>
      </c>
      <c r="AR160" s="77">
        <f>34*2</f>
        <v>68</v>
      </c>
      <c r="AS160" s="8">
        <f t="shared" ref="AS160:AS177" si="44">AQ160/AR160</f>
        <v>5.8823529411764705E-2</v>
      </c>
    </row>
    <row r="161" spans="1:45" ht="22.5">
      <c r="A161" s="125"/>
      <c r="B161" s="87" t="s">
        <v>26</v>
      </c>
      <c r="C161" s="50">
        <v>10</v>
      </c>
      <c r="D161" s="49"/>
      <c r="E161" s="4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107" t="s">
        <v>111</v>
      </c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07" t="s">
        <v>111</v>
      </c>
      <c r="AH161" s="26"/>
      <c r="AI161" s="26"/>
      <c r="AJ161" s="110" t="s">
        <v>114</v>
      </c>
      <c r="AK161" s="26"/>
      <c r="AL161" s="26"/>
      <c r="AM161" s="42"/>
      <c r="AN161" s="42"/>
      <c r="AO161" s="42"/>
      <c r="AP161" s="42"/>
      <c r="AQ161" s="7">
        <v>2</v>
      </c>
      <c r="AR161" s="77">
        <f>34*3</f>
        <v>102</v>
      </c>
      <c r="AS161" s="8">
        <f t="shared" si="44"/>
        <v>1.9607843137254902E-2</v>
      </c>
    </row>
    <row r="162" spans="1:45" ht="25.5">
      <c r="A162" s="125"/>
      <c r="B162" s="87" t="s">
        <v>104</v>
      </c>
      <c r="C162" s="50">
        <v>10</v>
      </c>
      <c r="D162" s="47"/>
      <c r="E162" s="4"/>
      <c r="F162" s="26"/>
      <c r="G162" s="26"/>
      <c r="H162" s="26"/>
      <c r="I162" s="26"/>
      <c r="J162" s="26"/>
      <c r="K162" s="26"/>
      <c r="L162" s="26"/>
      <c r="M162" s="107" t="s">
        <v>111</v>
      </c>
      <c r="N162" s="26"/>
      <c r="O162" s="26"/>
      <c r="P162" s="26"/>
      <c r="Q162" s="26"/>
      <c r="R162" s="107" t="s">
        <v>111</v>
      </c>
      <c r="S162" s="26"/>
      <c r="T162" s="26"/>
      <c r="U162" s="26"/>
      <c r="V162" s="26"/>
      <c r="W162" s="107" t="s">
        <v>111</v>
      </c>
      <c r="X162" s="26"/>
      <c r="Y162" s="26"/>
      <c r="Z162" s="107" t="s">
        <v>111</v>
      </c>
      <c r="AA162" s="26"/>
      <c r="AB162" s="26"/>
      <c r="AC162" s="26"/>
      <c r="AD162" s="26"/>
      <c r="AE162" s="107" t="s">
        <v>111</v>
      </c>
      <c r="AF162" s="26"/>
      <c r="AG162" s="26"/>
      <c r="AH162" s="26"/>
      <c r="AI162" s="26"/>
      <c r="AJ162" s="110" t="s">
        <v>114</v>
      </c>
      <c r="AK162" s="95"/>
      <c r="AL162" s="26"/>
      <c r="AM162" s="42"/>
      <c r="AN162" s="42"/>
      <c r="AO162" s="42"/>
      <c r="AP162" s="42"/>
      <c r="AQ162" s="7">
        <v>6</v>
      </c>
      <c r="AR162" s="77">
        <f t="shared" ref="AR162" si="45">34*3</f>
        <v>102</v>
      </c>
      <c r="AS162" s="8">
        <f t="shared" si="44"/>
        <v>5.8823529411764705E-2</v>
      </c>
    </row>
    <row r="163" spans="1:45" ht="39" customHeight="1">
      <c r="A163" s="125"/>
      <c r="B163" s="87" t="s">
        <v>85</v>
      </c>
      <c r="C163" s="50">
        <v>10</v>
      </c>
      <c r="D163" s="49"/>
      <c r="E163" s="4"/>
      <c r="F163" s="26"/>
      <c r="G163" s="26"/>
      <c r="H163" s="43"/>
      <c r="I163" s="41"/>
      <c r="J163" s="26"/>
      <c r="K163" s="107" t="s">
        <v>111</v>
      </c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107" t="s">
        <v>111</v>
      </c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95"/>
      <c r="AJ163" s="109" t="s">
        <v>112</v>
      </c>
      <c r="AK163" s="26"/>
      <c r="AL163" s="26"/>
      <c r="AM163" s="42"/>
      <c r="AN163" s="42"/>
      <c r="AO163" s="42"/>
      <c r="AP163" s="42"/>
      <c r="AQ163" s="7">
        <v>3</v>
      </c>
      <c r="AR163" s="77">
        <f>34*2</f>
        <v>68</v>
      </c>
      <c r="AS163" s="8">
        <f t="shared" si="44"/>
        <v>4.4117647058823532E-2</v>
      </c>
    </row>
    <row r="164" spans="1:45">
      <c r="A164" s="125"/>
      <c r="B164" s="87" t="s">
        <v>82</v>
      </c>
      <c r="C164" s="50">
        <v>10</v>
      </c>
      <c r="D164" s="49"/>
      <c r="E164" s="4"/>
      <c r="F164" s="26"/>
      <c r="G164" s="26"/>
      <c r="H164" s="26"/>
      <c r="I164" s="107" t="s">
        <v>111</v>
      </c>
      <c r="J164" s="26"/>
      <c r="K164" s="26"/>
      <c r="L164" s="26"/>
      <c r="M164" s="26"/>
      <c r="N164" s="26"/>
      <c r="O164" s="107" t="s">
        <v>111</v>
      </c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107" t="s">
        <v>111</v>
      </c>
      <c r="AA164" s="26"/>
      <c r="AB164" s="26"/>
      <c r="AC164" s="26"/>
      <c r="AD164" s="26"/>
      <c r="AE164" s="26"/>
      <c r="AF164" s="107" t="s">
        <v>111</v>
      </c>
      <c r="AG164" s="26"/>
      <c r="AH164" s="26"/>
      <c r="AI164" s="42"/>
      <c r="AJ164" s="108" t="s">
        <v>111</v>
      </c>
      <c r="AK164" s="26"/>
      <c r="AL164" s="107" t="s">
        <v>111</v>
      </c>
      <c r="AM164" s="42"/>
      <c r="AN164" s="42"/>
      <c r="AO164" s="42"/>
      <c r="AP164" s="42"/>
      <c r="AQ164" s="7">
        <v>6</v>
      </c>
      <c r="AR164" s="77">
        <f t="shared" ref="AR164" si="46">34*2</f>
        <v>68</v>
      </c>
      <c r="AS164" s="8">
        <f t="shared" si="44"/>
        <v>8.8235294117647065E-2</v>
      </c>
    </row>
    <row r="165" spans="1:45" ht="25.5" customHeight="1">
      <c r="A165" s="125"/>
      <c r="B165" s="87" t="s">
        <v>83</v>
      </c>
      <c r="C165" s="50">
        <v>10</v>
      </c>
      <c r="D165" s="47"/>
      <c r="E165" s="4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107" t="s">
        <v>111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42"/>
      <c r="AJ165" s="42"/>
      <c r="AK165" s="107" t="s">
        <v>111</v>
      </c>
      <c r="AL165" s="26"/>
      <c r="AM165" s="42"/>
      <c r="AN165" s="42"/>
      <c r="AO165" s="42"/>
      <c r="AP165" s="42"/>
      <c r="AQ165" s="7">
        <v>2</v>
      </c>
      <c r="AR165" s="77">
        <v>34</v>
      </c>
      <c r="AS165" s="8">
        <f t="shared" si="44"/>
        <v>5.8823529411764705E-2</v>
      </c>
    </row>
    <row r="166" spans="1:45">
      <c r="A166" s="125"/>
      <c r="B166" s="87" t="s">
        <v>34</v>
      </c>
      <c r="C166" s="50">
        <v>10</v>
      </c>
      <c r="D166" s="49"/>
      <c r="E166" s="4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107" t="s">
        <v>111</v>
      </c>
      <c r="AF166" s="26"/>
      <c r="AG166" s="26"/>
      <c r="AH166" s="26"/>
      <c r="AI166" s="42"/>
      <c r="AJ166" s="42"/>
      <c r="AK166" s="26"/>
      <c r="AL166" s="107" t="s">
        <v>111</v>
      </c>
      <c r="AM166" s="42"/>
      <c r="AN166" s="42"/>
      <c r="AO166" s="42"/>
      <c r="AP166" s="42"/>
      <c r="AQ166" s="7">
        <v>2</v>
      </c>
      <c r="AR166" s="77">
        <f>34*1</f>
        <v>34</v>
      </c>
      <c r="AS166" s="8">
        <f t="shared" si="44"/>
        <v>5.8823529411764705E-2</v>
      </c>
    </row>
    <row r="167" spans="1:45" ht="22.5">
      <c r="A167" s="125"/>
      <c r="B167" s="87" t="s">
        <v>33</v>
      </c>
      <c r="C167" s="50">
        <v>10</v>
      </c>
      <c r="D167" s="49"/>
      <c r="E167" s="4"/>
      <c r="F167" s="26"/>
      <c r="G167" s="26"/>
      <c r="H167" s="26"/>
      <c r="I167" s="107" t="s">
        <v>111</v>
      </c>
      <c r="J167" s="26"/>
      <c r="K167" s="26"/>
      <c r="L167" s="26"/>
      <c r="M167" s="26"/>
      <c r="N167" s="107" t="s">
        <v>111</v>
      </c>
      <c r="O167" s="26"/>
      <c r="P167" s="26"/>
      <c r="Q167" s="26"/>
      <c r="R167" s="26"/>
      <c r="S167" s="26"/>
      <c r="T167" s="26"/>
      <c r="U167" s="26"/>
      <c r="V167" s="26"/>
      <c r="W167" s="26"/>
      <c r="X167" s="107" t="s">
        <v>111</v>
      </c>
      <c r="Y167" s="26"/>
      <c r="Z167" s="26"/>
      <c r="AA167" s="26"/>
      <c r="AB167" s="26"/>
      <c r="AC167" s="26"/>
      <c r="AD167" s="26"/>
      <c r="AE167" s="26"/>
      <c r="AF167" s="26"/>
      <c r="AG167" s="26"/>
      <c r="AH167" s="95"/>
      <c r="AI167" s="42"/>
      <c r="AJ167" s="110" t="s">
        <v>114</v>
      </c>
      <c r="AK167" s="26"/>
      <c r="AL167" s="107" t="s">
        <v>111</v>
      </c>
      <c r="AM167" s="42"/>
      <c r="AN167" s="42"/>
      <c r="AO167" s="42"/>
      <c r="AP167" s="42"/>
      <c r="AQ167" s="7">
        <v>5</v>
      </c>
      <c r="AR167" s="77">
        <f>34*2</f>
        <v>68</v>
      </c>
      <c r="AS167" s="8">
        <f t="shared" si="44"/>
        <v>7.3529411764705885E-2</v>
      </c>
    </row>
    <row r="168" spans="1:45" ht="22.5">
      <c r="A168" s="125"/>
      <c r="B168" s="88" t="s">
        <v>36</v>
      </c>
      <c r="C168" s="50">
        <v>10</v>
      </c>
      <c r="D168" s="49"/>
      <c r="E168" s="4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107" t="s">
        <v>111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95"/>
      <c r="AH168" s="26"/>
      <c r="AI168" s="42"/>
      <c r="AJ168" s="110" t="s">
        <v>114</v>
      </c>
      <c r="AK168" s="26"/>
      <c r="AL168" s="26"/>
      <c r="AM168" s="42"/>
      <c r="AN168" s="42"/>
      <c r="AO168" s="42"/>
      <c r="AP168" s="42"/>
      <c r="AQ168" s="7">
        <v>2</v>
      </c>
      <c r="AR168" s="77">
        <f>34*1</f>
        <v>34</v>
      </c>
      <c r="AS168" s="8">
        <f t="shared" si="44"/>
        <v>5.8823529411764705E-2</v>
      </c>
    </row>
    <row r="169" spans="1:45">
      <c r="A169" s="125"/>
      <c r="B169" s="88" t="s">
        <v>28</v>
      </c>
      <c r="C169" s="50">
        <v>10</v>
      </c>
      <c r="D169" s="49"/>
      <c r="E169" s="4"/>
      <c r="F169" s="26"/>
      <c r="G169" s="26"/>
      <c r="H169" s="26"/>
      <c r="I169" s="26"/>
      <c r="J169" s="107" t="s">
        <v>111</v>
      </c>
      <c r="K169" s="26"/>
      <c r="L169" s="26"/>
      <c r="M169" s="26"/>
      <c r="N169" s="26"/>
      <c r="O169" s="26"/>
      <c r="P169" s="26"/>
      <c r="Q169" s="26"/>
      <c r="R169" s="26"/>
      <c r="S169" s="107" t="s">
        <v>111</v>
      </c>
      <c r="T169" s="26"/>
      <c r="U169" s="26"/>
      <c r="V169" s="26"/>
      <c r="W169" s="26"/>
      <c r="X169" s="26"/>
      <c r="Y169" s="26"/>
      <c r="Z169" s="26"/>
      <c r="AA169" s="26"/>
      <c r="AB169" s="26"/>
      <c r="AC169" s="107" t="s">
        <v>111</v>
      </c>
      <c r="AD169" s="26"/>
      <c r="AE169" s="26"/>
      <c r="AF169" s="26"/>
      <c r="AG169" s="26"/>
      <c r="AH169" s="26"/>
      <c r="AI169" s="42"/>
      <c r="AJ169" s="113"/>
      <c r="AK169" s="26"/>
      <c r="AL169" s="26"/>
      <c r="AM169" s="42"/>
      <c r="AN169" s="42"/>
      <c r="AO169" s="42"/>
      <c r="AP169" s="42"/>
      <c r="AQ169" s="7">
        <v>3</v>
      </c>
      <c r="AR169" s="77">
        <v>102</v>
      </c>
      <c r="AS169" s="8">
        <f t="shared" si="44"/>
        <v>2.9411764705882353E-2</v>
      </c>
    </row>
    <row r="170" spans="1:45" ht="22.5">
      <c r="A170" s="125"/>
      <c r="B170" s="87" t="s">
        <v>27</v>
      </c>
      <c r="C170" s="50">
        <v>10</v>
      </c>
      <c r="D170" s="49"/>
      <c r="E170" s="4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107" t="s">
        <v>111</v>
      </c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95"/>
      <c r="AF170" s="26"/>
      <c r="AG170" s="26"/>
      <c r="AH170" s="26"/>
      <c r="AI170" s="42"/>
      <c r="AJ170" s="110" t="s">
        <v>114</v>
      </c>
      <c r="AK170" s="26"/>
      <c r="AL170" s="26"/>
      <c r="AM170" s="42"/>
      <c r="AN170" s="42"/>
      <c r="AO170" s="42"/>
      <c r="AP170" s="42"/>
      <c r="AQ170" s="7">
        <v>2</v>
      </c>
      <c r="AR170" s="77">
        <f>34*2</f>
        <v>68</v>
      </c>
      <c r="AS170" s="8">
        <f t="shared" si="44"/>
        <v>2.9411764705882353E-2</v>
      </c>
    </row>
    <row r="171" spans="1:45" ht="22.5">
      <c r="A171" s="125"/>
      <c r="B171" s="87" t="s">
        <v>31</v>
      </c>
      <c r="C171" s="50">
        <v>10</v>
      </c>
      <c r="D171" s="49"/>
      <c r="E171" s="4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107" t="s">
        <v>111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97"/>
      <c r="AJ171" s="110" t="s">
        <v>114</v>
      </c>
      <c r="AK171" s="26"/>
      <c r="AL171" s="26"/>
      <c r="AM171" s="42"/>
      <c r="AN171" s="42"/>
      <c r="AO171" s="42"/>
      <c r="AP171" s="42"/>
      <c r="AQ171" s="7">
        <v>2</v>
      </c>
      <c r="AR171" s="77">
        <v>68</v>
      </c>
      <c r="AS171" s="8">
        <f t="shared" si="44"/>
        <v>2.9411764705882353E-2</v>
      </c>
    </row>
    <row r="172" spans="1:45" ht="22.5">
      <c r="A172" s="125"/>
      <c r="B172" s="87" t="s">
        <v>29</v>
      </c>
      <c r="C172" s="50">
        <v>10</v>
      </c>
      <c r="D172" s="49"/>
      <c r="E172" s="4"/>
      <c r="F172" s="26"/>
      <c r="G172" s="26"/>
      <c r="H172" s="26"/>
      <c r="I172" s="26"/>
      <c r="J172" s="26"/>
      <c r="K172" s="26"/>
      <c r="L172" s="107" t="s">
        <v>111</v>
      </c>
      <c r="M172" s="26"/>
      <c r="N172" s="26"/>
      <c r="O172" s="26"/>
      <c r="P172" s="26"/>
      <c r="Q172" s="26"/>
      <c r="R172" s="26"/>
      <c r="S172" s="107" t="s">
        <v>111</v>
      </c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107" t="s">
        <v>111</v>
      </c>
      <c r="AE172" s="26"/>
      <c r="AF172" s="26"/>
      <c r="AG172" s="26"/>
      <c r="AH172" s="26"/>
      <c r="AI172" s="42"/>
      <c r="AJ172" s="110" t="s">
        <v>114</v>
      </c>
      <c r="AK172" s="26"/>
      <c r="AL172" s="26"/>
      <c r="AM172" s="42"/>
      <c r="AN172" s="42"/>
      <c r="AO172" s="42"/>
      <c r="AP172" s="42"/>
      <c r="AQ172" s="7">
        <v>4</v>
      </c>
      <c r="AR172" s="77">
        <v>102</v>
      </c>
      <c r="AS172" s="8">
        <f t="shared" si="44"/>
        <v>3.9215686274509803E-2</v>
      </c>
    </row>
    <row r="173" spans="1:45" ht="41.25" customHeight="1">
      <c r="A173" s="125"/>
      <c r="B173" s="88" t="s">
        <v>84</v>
      </c>
      <c r="C173" s="50">
        <v>10</v>
      </c>
      <c r="D173" s="49"/>
      <c r="E173" s="4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42"/>
      <c r="AJ173" s="42"/>
      <c r="AK173" s="107" t="s">
        <v>111</v>
      </c>
      <c r="AL173" s="26"/>
      <c r="AM173" s="42"/>
      <c r="AN173" s="42"/>
      <c r="AO173" s="42"/>
      <c r="AP173" s="42"/>
      <c r="AQ173" s="7">
        <v>1</v>
      </c>
      <c r="AR173" s="77">
        <f t="shared" ref="AR173" si="47">34*1</f>
        <v>34</v>
      </c>
      <c r="AS173" s="8">
        <f t="shared" si="44"/>
        <v>2.9411764705882353E-2</v>
      </c>
    </row>
    <row r="174" spans="1:45" ht="25.5" customHeight="1">
      <c r="A174" s="125"/>
      <c r="B174" s="88" t="s">
        <v>68</v>
      </c>
      <c r="C174" s="50">
        <v>10</v>
      </c>
      <c r="D174" s="49"/>
      <c r="E174" s="4"/>
      <c r="F174" s="26"/>
      <c r="G174" s="26"/>
      <c r="H174" s="115" t="s">
        <v>116</v>
      </c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42"/>
      <c r="AJ174" s="42"/>
      <c r="AK174" s="26"/>
      <c r="AL174" s="115" t="s">
        <v>116</v>
      </c>
      <c r="AM174" s="42"/>
      <c r="AN174" s="42"/>
      <c r="AO174" s="42"/>
      <c r="AP174" s="42"/>
      <c r="AQ174" s="7">
        <v>2</v>
      </c>
      <c r="AR174" s="77">
        <v>68</v>
      </c>
      <c r="AS174" s="8">
        <f t="shared" si="44"/>
        <v>2.9411764705882353E-2</v>
      </c>
    </row>
    <row r="175" spans="1:45" ht="25.5" customHeight="1">
      <c r="A175" s="125"/>
      <c r="B175" s="87" t="s">
        <v>108</v>
      </c>
      <c r="C175" s="89">
        <v>10</v>
      </c>
      <c r="D175" s="49"/>
      <c r="E175" s="4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108" t="s">
        <v>111</v>
      </c>
      <c r="AJ175" s="42"/>
      <c r="AK175" s="26"/>
      <c r="AL175" s="26"/>
      <c r="AM175" s="42"/>
      <c r="AN175" s="42"/>
      <c r="AO175" s="42"/>
      <c r="AP175" s="42"/>
      <c r="AQ175" s="7">
        <v>1</v>
      </c>
      <c r="AR175" s="77">
        <v>34</v>
      </c>
      <c r="AS175" s="8">
        <v>2.9399999999999999E-2</v>
      </c>
    </row>
    <row r="176" spans="1:45" ht="25.5" customHeight="1">
      <c r="A176" s="125"/>
      <c r="B176" s="87" t="s">
        <v>109</v>
      </c>
      <c r="C176" s="89">
        <v>10</v>
      </c>
      <c r="D176" s="49"/>
      <c r="E176" s="4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107" t="s">
        <v>111</v>
      </c>
      <c r="AI176" s="42"/>
      <c r="AJ176" s="42"/>
      <c r="AK176" s="26"/>
      <c r="AL176" s="26"/>
      <c r="AM176" s="42"/>
      <c r="AN176" s="42"/>
      <c r="AO176" s="42"/>
      <c r="AP176" s="42"/>
      <c r="AQ176" s="7">
        <v>1</v>
      </c>
      <c r="AR176" s="77">
        <v>34</v>
      </c>
      <c r="AS176" s="8">
        <v>2.9399999999999999E-2</v>
      </c>
    </row>
    <row r="177" spans="1:45" ht="30.75" customHeight="1">
      <c r="A177" s="125"/>
      <c r="B177" s="87" t="s">
        <v>86</v>
      </c>
      <c r="C177" s="50">
        <v>10</v>
      </c>
      <c r="D177" s="49"/>
      <c r="E177" s="4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114"/>
      <c r="AI177" s="42"/>
      <c r="AJ177" s="42"/>
      <c r="AK177" s="107" t="s">
        <v>111</v>
      </c>
      <c r="AL177" s="26"/>
      <c r="AM177" s="42"/>
      <c r="AN177" s="42"/>
      <c r="AO177" s="42"/>
      <c r="AP177" s="42"/>
      <c r="AQ177" s="7">
        <v>1</v>
      </c>
      <c r="AR177" s="77">
        <f>34*1</f>
        <v>34</v>
      </c>
      <c r="AS177" s="8">
        <f t="shared" si="44"/>
        <v>2.9411764705882353E-2</v>
      </c>
    </row>
    <row r="178" spans="1:45" ht="23.25" customHeight="1">
      <c r="A178" s="64"/>
      <c r="B178" s="65"/>
      <c r="C178" s="65"/>
      <c r="D178" s="65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4"/>
      <c r="AN178" s="64"/>
      <c r="AO178" s="64"/>
      <c r="AP178" s="64"/>
      <c r="AQ178" s="64"/>
      <c r="AR178" s="64"/>
      <c r="AS178" s="64"/>
    </row>
    <row r="179" spans="1:45" ht="124.5" customHeight="1">
      <c r="A179" s="132" t="s">
        <v>40</v>
      </c>
      <c r="B179" s="133"/>
      <c r="C179" s="133"/>
      <c r="D179" s="134"/>
      <c r="E179" s="163" t="s">
        <v>38</v>
      </c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83" t="s">
        <v>19</v>
      </c>
      <c r="AR179" s="183" t="s">
        <v>21</v>
      </c>
      <c r="AS179" s="186" t="s">
        <v>20</v>
      </c>
    </row>
    <row r="180" spans="1:45" ht="12" customHeight="1">
      <c r="A180" s="126" t="s">
        <v>0</v>
      </c>
      <c r="B180" s="127"/>
      <c r="C180" s="128"/>
      <c r="D180" s="22" t="s">
        <v>17</v>
      </c>
      <c r="E180" s="136" t="s">
        <v>1</v>
      </c>
      <c r="F180" s="136"/>
      <c r="G180" s="136"/>
      <c r="H180" s="136"/>
      <c r="I180" s="136" t="s">
        <v>2</v>
      </c>
      <c r="J180" s="136"/>
      <c r="K180" s="136"/>
      <c r="L180" s="136"/>
      <c r="M180" s="136" t="s">
        <v>3</v>
      </c>
      <c r="N180" s="136"/>
      <c r="O180" s="136"/>
      <c r="P180" s="136"/>
      <c r="Q180" s="136" t="s">
        <v>4</v>
      </c>
      <c r="R180" s="136"/>
      <c r="S180" s="136"/>
      <c r="T180" s="136"/>
      <c r="U180" s="136" t="s">
        <v>5</v>
      </c>
      <c r="V180" s="136"/>
      <c r="W180" s="136"/>
      <c r="X180" s="136" t="s">
        <v>6</v>
      </c>
      <c r="Y180" s="136"/>
      <c r="Z180" s="136"/>
      <c r="AA180" s="136"/>
      <c r="AB180" s="136" t="s">
        <v>7</v>
      </c>
      <c r="AC180" s="136"/>
      <c r="AD180" s="136"/>
      <c r="AE180" s="136" t="s">
        <v>8</v>
      </c>
      <c r="AF180" s="136"/>
      <c r="AG180" s="136"/>
      <c r="AH180" s="136"/>
      <c r="AI180" s="136"/>
      <c r="AJ180" s="136" t="s">
        <v>9</v>
      </c>
      <c r="AK180" s="136"/>
      <c r="AL180" s="136"/>
      <c r="AM180" s="136" t="s">
        <v>10</v>
      </c>
      <c r="AN180" s="136"/>
      <c r="AO180" s="136"/>
      <c r="AP180" s="136"/>
      <c r="AQ180" s="183"/>
      <c r="AR180" s="183"/>
      <c r="AS180" s="186"/>
    </row>
    <row r="181" spans="1:45" hidden="1">
      <c r="A181" s="129"/>
      <c r="B181" s="130"/>
      <c r="C181" s="131"/>
      <c r="D181" s="22" t="s">
        <v>18</v>
      </c>
      <c r="E181" s="5">
        <v>1</v>
      </c>
      <c r="F181" s="5">
        <v>2</v>
      </c>
      <c r="G181" s="5">
        <v>3</v>
      </c>
      <c r="H181" s="5">
        <v>4</v>
      </c>
      <c r="I181" s="5">
        <v>5</v>
      </c>
      <c r="J181" s="5">
        <v>6</v>
      </c>
      <c r="K181" s="5">
        <v>7</v>
      </c>
      <c r="L181" s="5">
        <v>8</v>
      </c>
      <c r="M181" s="5">
        <v>9</v>
      </c>
      <c r="N181" s="5">
        <v>10</v>
      </c>
      <c r="O181" s="5">
        <v>11</v>
      </c>
      <c r="P181" s="5">
        <v>12</v>
      </c>
      <c r="Q181" s="5">
        <v>13</v>
      </c>
      <c r="R181" s="5">
        <v>14</v>
      </c>
      <c r="S181" s="5">
        <v>15</v>
      </c>
      <c r="T181" s="5">
        <v>16</v>
      </c>
      <c r="U181" s="5">
        <v>17</v>
      </c>
      <c r="V181" s="5">
        <v>18</v>
      </c>
      <c r="W181" s="5">
        <v>19</v>
      </c>
      <c r="X181" s="5">
        <v>20</v>
      </c>
      <c r="Y181" s="5">
        <v>21</v>
      </c>
      <c r="Z181" s="5">
        <v>22</v>
      </c>
      <c r="AA181" s="5">
        <v>23</v>
      </c>
      <c r="AB181" s="5">
        <v>24</v>
      </c>
      <c r="AC181" s="5">
        <v>25</v>
      </c>
      <c r="AD181" s="5">
        <v>26</v>
      </c>
      <c r="AE181" s="5">
        <v>27</v>
      </c>
      <c r="AF181" s="5">
        <v>28</v>
      </c>
      <c r="AG181" s="5">
        <v>29</v>
      </c>
      <c r="AH181" s="5">
        <v>30</v>
      </c>
      <c r="AI181" s="5">
        <v>31</v>
      </c>
      <c r="AJ181" s="5">
        <v>32</v>
      </c>
      <c r="AK181" s="5">
        <v>33</v>
      </c>
      <c r="AL181" s="5">
        <v>34</v>
      </c>
      <c r="AM181" s="5">
        <v>35</v>
      </c>
      <c r="AN181" s="5">
        <v>36</v>
      </c>
      <c r="AO181" s="5">
        <v>37</v>
      </c>
      <c r="AP181" s="5">
        <v>38</v>
      </c>
      <c r="AQ181" s="183"/>
      <c r="AR181" s="183"/>
      <c r="AS181" s="186"/>
    </row>
    <row r="182" spans="1:45">
      <c r="A182" s="125" t="s">
        <v>24</v>
      </c>
      <c r="B182" s="87" t="s">
        <v>12</v>
      </c>
      <c r="C182" s="55">
        <v>11</v>
      </c>
      <c r="D182" s="49"/>
      <c r="E182" s="26"/>
      <c r="F182" s="26"/>
      <c r="G182" s="107" t="s">
        <v>111</v>
      </c>
      <c r="H182" s="26"/>
      <c r="I182" s="26"/>
      <c r="J182" s="26"/>
      <c r="K182" s="26"/>
      <c r="L182" s="26"/>
      <c r="M182" s="26"/>
      <c r="N182" s="26"/>
      <c r="O182" s="26"/>
      <c r="P182" s="107" t="s">
        <v>111</v>
      </c>
      <c r="Q182" s="26"/>
      <c r="R182" s="26"/>
      <c r="S182" s="26"/>
      <c r="T182" s="26"/>
      <c r="U182" s="26"/>
      <c r="V182" s="26"/>
      <c r="W182" s="26"/>
      <c r="X182" s="26"/>
      <c r="Y182" s="26"/>
      <c r="Z182" s="107" t="s">
        <v>111</v>
      </c>
      <c r="AA182" s="26"/>
      <c r="AB182" s="26"/>
      <c r="AC182" s="26"/>
      <c r="AD182" s="26"/>
      <c r="AE182" s="26"/>
      <c r="AF182" s="26"/>
      <c r="AG182" s="26"/>
      <c r="AH182" s="107" t="s">
        <v>111</v>
      </c>
      <c r="AI182" s="26"/>
      <c r="AJ182" s="26"/>
      <c r="AK182" s="107" t="s">
        <v>111</v>
      </c>
      <c r="AL182" s="26"/>
      <c r="AM182" s="42"/>
      <c r="AN182" s="42"/>
      <c r="AO182" s="42"/>
      <c r="AP182" s="42"/>
      <c r="AQ182" s="7">
        <v>5</v>
      </c>
      <c r="AR182" s="77">
        <f>34*2</f>
        <v>68</v>
      </c>
      <c r="AS182" s="8">
        <f t="shared" ref="AS182:AS199" si="48">AQ182/AR182</f>
        <v>7.3529411764705885E-2</v>
      </c>
    </row>
    <row r="183" spans="1:45">
      <c r="A183" s="125"/>
      <c r="B183" s="87" t="s">
        <v>26</v>
      </c>
      <c r="C183" s="55">
        <v>11</v>
      </c>
      <c r="D183" s="49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107" t="s">
        <v>111</v>
      </c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107" t="s">
        <v>111</v>
      </c>
      <c r="AJ183" s="26"/>
      <c r="AK183" s="26"/>
      <c r="AL183" s="26"/>
      <c r="AM183" s="42"/>
      <c r="AN183" s="42"/>
      <c r="AO183" s="42"/>
      <c r="AP183" s="42"/>
      <c r="AQ183" s="7">
        <v>2</v>
      </c>
      <c r="AR183" s="77">
        <f>34*3</f>
        <v>102</v>
      </c>
      <c r="AS183" s="8">
        <f t="shared" si="48"/>
        <v>1.9607843137254902E-2</v>
      </c>
    </row>
    <row r="184" spans="1:45" ht="25.5">
      <c r="A184" s="125"/>
      <c r="B184" s="87" t="s">
        <v>104</v>
      </c>
      <c r="C184" s="55">
        <v>11</v>
      </c>
      <c r="D184" s="54"/>
      <c r="E184" s="26"/>
      <c r="F184" s="26"/>
      <c r="G184" s="26"/>
      <c r="H184" s="26"/>
      <c r="I184" s="26"/>
      <c r="J184" s="107" t="s">
        <v>111</v>
      </c>
      <c r="K184" s="26"/>
      <c r="L184" s="26"/>
      <c r="M184" s="26"/>
      <c r="N184" s="26"/>
      <c r="O184" s="107" t="s">
        <v>111</v>
      </c>
      <c r="P184" s="26"/>
      <c r="Q184" s="26"/>
      <c r="R184" s="107" t="s">
        <v>111</v>
      </c>
      <c r="S184" s="26"/>
      <c r="T184" s="26"/>
      <c r="U184" s="26"/>
      <c r="V184" s="26"/>
      <c r="W184" s="26"/>
      <c r="X184" s="26"/>
      <c r="Y184" s="26"/>
      <c r="Z184" s="26"/>
      <c r="AA184" s="107" t="s">
        <v>111</v>
      </c>
      <c r="AB184" s="26"/>
      <c r="AC184" s="26"/>
      <c r="AD184" s="26"/>
      <c r="AE184" s="26"/>
      <c r="AF184" s="107" t="s">
        <v>111</v>
      </c>
      <c r="AG184" s="26"/>
      <c r="AH184" s="26"/>
      <c r="AI184" s="26"/>
      <c r="AJ184" s="26"/>
      <c r="AK184" s="107" t="s">
        <v>111</v>
      </c>
      <c r="AL184" s="26"/>
      <c r="AM184" s="42"/>
      <c r="AN184" s="42"/>
      <c r="AO184" s="42"/>
      <c r="AP184" s="42"/>
      <c r="AQ184" s="7">
        <v>6</v>
      </c>
      <c r="AR184" s="77">
        <f t="shared" ref="AR184" si="49">34*3</f>
        <v>102</v>
      </c>
      <c r="AS184" s="8">
        <f t="shared" si="48"/>
        <v>5.8823529411764705E-2</v>
      </c>
    </row>
    <row r="185" spans="1:45" ht="39.75" customHeight="1">
      <c r="A185" s="125"/>
      <c r="B185" s="87" t="s">
        <v>85</v>
      </c>
      <c r="C185" s="55">
        <v>11</v>
      </c>
      <c r="D185" s="49"/>
      <c r="E185" s="26"/>
      <c r="F185" s="26"/>
      <c r="G185" s="26"/>
      <c r="H185" s="112" t="s">
        <v>111</v>
      </c>
      <c r="I185" s="41"/>
      <c r="J185" s="26"/>
      <c r="K185" s="26"/>
      <c r="L185" s="26"/>
      <c r="M185" s="26"/>
      <c r="N185" s="107" t="s">
        <v>111</v>
      </c>
      <c r="O185" s="26"/>
      <c r="P185" s="26"/>
      <c r="Q185" s="26"/>
      <c r="R185" s="26"/>
      <c r="S185" s="26"/>
      <c r="T185" s="26"/>
      <c r="U185" s="26"/>
      <c r="V185" s="26"/>
      <c r="W185" s="107" t="s">
        <v>111</v>
      </c>
      <c r="X185" s="26"/>
      <c r="Y185" s="26"/>
      <c r="Z185" s="26"/>
      <c r="AA185" s="26"/>
      <c r="AB185" s="26"/>
      <c r="AC185" s="26"/>
      <c r="AD185" s="107" t="s">
        <v>111</v>
      </c>
      <c r="AE185" s="26"/>
      <c r="AF185" s="26"/>
      <c r="AG185" s="26"/>
      <c r="AH185" s="26"/>
      <c r="AI185" s="26"/>
      <c r="AJ185" s="107" t="s">
        <v>111</v>
      </c>
      <c r="AK185" s="26"/>
      <c r="AL185" s="26"/>
      <c r="AM185" s="42"/>
      <c r="AN185" s="42"/>
      <c r="AO185" s="42"/>
      <c r="AP185" s="42"/>
      <c r="AQ185" s="7">
        <v>5</v>
      </c>
      <c r="AR185" s="77">
        <v>102</v>
      </c>
      <c r="AS185" s="8">
        <f t="shared" si="48"/>
        <v>4.9019607843137254E-2</v>
      </c>
    </row>
    <row r="186" spans="1:45">
      <c r="A186" s="125"/>
      <c r="B186" s="87" t="s">
        <v>82</v>
      </c>
      <c r="C186" s="55">
        <v>11</v>
      </c>
      <c r="D186" s="49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107" t="s">
        <v>111</v>
      </c>
      <c r="V186" s="26"/>
      <c r="W186" s="26"/>
      <c r="X186" s="26"/>
      <c r="Y186" s="26"/>
      <c r="Z186" s="26"/>
      <c r="AA186" s="26"/>
      <c r="AB186" s="26"/>
      <c r="AC186" s="26"/>
      <c r="AD186" s="26"/>
      <c r="AE186" s="107" t="s">
        <v>111</v>
      </c>
      <c r="AF186" s="26"/>
      <c r="AG186" s="26"/>
      <c r="AH186" s="26"/>
      <c r="AI186" s="42"/>
      <c r="AJ186" s="42"/>
      <c r="AK186" s="107" t="s">
        <v>111</v>
      </c>
      <c r="AL186" s="26"/>
      <c r="AM186" s="42"/>
      <c r="AN186" s="42"/>
      <c r="AO186" s="42"/>
      <c r="AP186" s="42"/>
      <c r="AQ186" s="7">
        <v>3</v>
      </c>
      <c r="AR186" s="77">
        <v>34</v>
      </c>
      <c r="AS186" s="8">
        <f t="shared" si="48"/>
        <v>8.8235294117647065E-2</v>
      </c>
    </row>
    <row r="187" spans="1:45" ht="24.75" customHeight="1">
      <c r="A187" s="125"/>
      <c r="B187" s="87" t="s">
        <v>83</v>
      </c>
      <c r="C187" s="55">
        <v>11</v>
      </c>
      <c r="D187" s="49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107" t="s">
        <v>111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42"/>
      <c r="AJ187" s="42"/>
      <c r="AK187" s="107" t="s">
        <v>111</v>
      </c>
      <c r="AL187" s="26"/>
      <c r="AM187" s="42"/>
      <c r="AN187" s="42"/>
      <c r="AO187" s="42"/>
      <c r="AP187" s="42"/>
      <c r="AQ187" s="7">
        <v>2</v>
      </c>
      <c r="AR187" s="77">
        <f>34*1</f>
        <v>34</v>
      </c>
      <c r="AS187" s="8">
        <f t="shared" si="48"/>
        <v>5.8823529411764705E-2</v>
      </c>
    </row>
    <row r="188" spans="1:45">
      <c r="A188" s="125"/>
      <c r="B188" s="87" t="s">
        <v>34</v>
      </c>
      <c r="C188" s="55">
        <v>11</v>
      </c>
      <c r="D188" s="49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107" t="s">
        <v>111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107" t="s">
        <v>111</v>
      </c>
      <c r="AC188" s="26"/>
      <c r="AD188" s="26"/>
      <c r="AE188" s="26"/>
      <c r="AF188" s="26"/>
      <c r="AG188" s="26"/>
      <c r="AH188" s="26"/>
      <c r="AI188" s="42"/>
      <c r="AJ188" s="42"/>
      <c r="AK188" s="26"/>
      <c r="AL188" s="26"/>
      <c r="AM188" s="42"/>
      <c r="AN188" s="42"/>
      <c r="AO188" s="42"/>
      <c r="AP188" s="42"/>
      <c r="AQ188" s="7">
        <v>2</v>
      </c>
      <c r="AR188" s="77">
        <f t="shared" ref="AR188" si="50">34*1</f>
        <v>34</v>
      </c>
      <c r="AS188" s="8">
        <f t="shared" si="48"/>
        <v>5.8823529411764705E-2</v>
      </c>
    </row>
    <row r="189" spans="1:45">
      <c r="A189" s="125"/>
      <c r="B189" s="87" t="s">
        <v>33</v>
      </c>
      <c r="C189" s="55">
        <v>11</v>
      </c>
      <c r="D189" s="49"/>
      <c r="E189" s="26"/>
      <c r="F189" s="26"/>
      <c r="G189" s="26"/>
      <c r="H189" s="26"/>
      <c r="I189" s="26"/>
      <c r="J189" s="107" t="s">
        <v>111</v>
      </c>
      <c r="K189" s="26"/>
      <c r="L189" s="26"/>
      <c r="M189" s="26"/>
      <c r="N189" s="26"/>
      <c r="O189" s="26"/>
      <c r="P189" s="26"/>
      <c r="Q189" s="107" t="s">
        <v>111</v>
      </c>
      <c r="R189" s="26"/>
      <c r="S189" s="26"/>
      <c r="T189" s="26"/>
      <c r="U189" s="26"/>
      <c r="V189" s="26"/>
      <c r="W189" s="26"/>
      <c r="X189" s="107" t="s">
        <v>111</v>
      </c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108" t="s">
        <v>111</v>
      </c>
      <c r="AJ189" s="42"/>
      <c r="AK189" s="26"/>
      <c r="AL189" s="26"/>
      <c r="AM189" s="42"/>
      <c r="AN189" s="42"/>
      <c r="AO189" s="42"/>
      <c r="AP189" s="42"/>
      <c r="AQ189" s="7">
        <v>4</v>
      </c>
      <c r="AR189" s="77">
        <f>34*2</f>
        <v>68</v>
      </c>
      <c r="AS189" s="8">
        <f t="shared" si="48"/>
        <v>5.8823529411764705E-2</v>
      </c>
    </row>
    <row r="190" spans="1:45">
      <c r="A190" s="125"/>
      <c r="B190" s="88" t="s">
        <v>36</v>
      </c>
      <c r="C190" s="55">
        <v>11</v>
      </c>
      <c r="D190" s="49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107" t="s">
        <v>111</v>
      </c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107" t="s">
        <v>111</v>
      </c>
      <c r="AG190" s="26"/>
      <c r="AH190" s="26"/>
      <c r="AI190" s="42"/>
      <c r="AJ190" s="42"/>
      <c r="AK190" s="26"/>
      <c r="AL190" s="26"/>
      <c r="AM190" s="42"/>
      <c r="AN190" s="42"/>
      <c r="AO190" s="42"/>
      <c r="AP190" s="42"/>
      <c r="AQ190" s="7">
        <v>2</v>
      </c>
      <c r="AR190" s="77">
        <f>34*1</f>
        <v>34</v>
      </c>
      <c r="AS190" s="8">
        <f t="shared" si="48"/>
        <v>5.8823529411764705E-2</v>
      </c>
    </row>
    <row r="191" spans="1:45">
      <c r="A191" s="125"/>
      <c r="B191" s="88" t="s">
        <v>28</v>
      </c>
      <c r="C191" s="55">
        <v>11</v>
      </c>
      <c r="D191" s="49"/>
      <c r="E191" s="26"/>
      <c r="F191" s="26"/>
      <c r="G191" s="26"/>
      <c r="H191" s="26"/>
      <c r="I191" s="26"/>
      <c r="J191" s="26"/>
      <c r="K191" s="26"/>
      <c r="L191" s="107" t="s">
        <v>111</v>
      </c>
      <c r="M191" s="26"/>
      <c r="N191" s="26"/>
      <c r="O191" s="26"/>
      <c r="P191" s="26"/>
      <c r="Q191" s="26"/>
      <c r="R191" s="26"/>
      <c r="S191" s="26"/>
      <c r="T191" s="107" t="s">
        <v>111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107" t="s">
        <v>111</v>
      </c>
      <c r="AE191" s="26"/>
      <c r="AF191" s="26"/>
      <c r="AG191" s="26"/>
      <c r="AH191" s="26"/>
      <c r="AI191" s="42"/>
      <c r="AJ191" s="108" t="s">
        <v>111</v>
      </c>
      <c r="AK191" s="26"/>
      <c r="AL191" s="26"/>
      <c r="AM191" s="42"/>
      <c r="AN191" s="42"/>
      <c r="AO191" s="42"/>
      <c r="AP191" s="42"/>
      <c r="AQ191" s="7">
        <v>4</v>
      </c>
      <c r="AR191" s="77">
        <v>102</v>
      </c>
      <c r="AS191" s="8">
        <f t="shared" si="48"/>
        <v>3.9215686274509803E-2</v>
      </c>
    </row>
    <row r="192" spans="1:45">
      <c r="A192" s="125"/>
      <c r="B192" s="87" t="s">
        <v>27</v>
      </c>
      <c r="C192" s="55">
        <v>11</v>
      </c>
      <c r="D192" s="49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107" t="s">
        <v>111</v>
      </c>
      <c r="AI192" s="42"/>
      <c r="AJ192" s="42"/>
      <c r="AK192" s="26"/>
      <c r="AL192" s="26"/>
      <c r="AM192" s="42"/>
      <c r="AN192" s="42"/>
      <c r="AO192" s="42"/>
      <c r="AP192" s="42"/>
      <c r="AQ192" s="7">
        <v>1</v>
      </c>
      <c r="AR192" s="79">
        <f>34*2</f>
        <v>68</v>
      </c>
      <c r="AS192" s="8">
        <f t="shared" si="48"/>
        <v>1.4705882352941176E-2</v>
      </c>
    </row>
    <row r="193" spans="1:45">
      <c r="A193" s="125"/>
      <c r="B193" s="87" t="s">
        <v>31</v>
      </c>
      <c r="C193" s="55">
        <v>11</v>
      </c>
      <c r="D193" s="49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107" t="s">
        <v>111</v>
      </c>
      <c r="AI193" s="42"/>
      <c r="AJ193" s="42"/>
      <c r="AK193" s="26"/>
      <c r="AL193" s="26"/>
      <c r="AM193" s="42"/>
      <c r="AN193" s="42"/>
      <c r="AO193" s="42"/>
      <c r="AP193" s="42"/>
      <c r="AQ193" s="7">
        <v>1</v>
      </c>
      <c r="AR193" s="79">
        <v>68</v>
      </c>
      <c r="AS193" s="8">
        <f t="shared" si="48"/>
        <v>1.4705882352941176E-2</v>
      </c>
    </row>
    <row r="194" spans="1:45">
      <c r="A194" s="125"/>
      <c r="B194" s="87" t="s">
        <v>29</v>
      </c>
      <c r="C194" s="55">
        <v>11</v>
      </c>
      <c r="D194" s="49"/>
      <c r="E194" s="26"/>
      <c r="F194" s="26"/>
      <c r="G194" s="26"/>
      <c r="H194" s="26"/>
      <c r="I194" s="26"/>
      <c r="J194" s="26"/>
      <c r="K194" s="26"/>
      <c r="L194" s="26"/>
      <c r="M194" s="107" t="s">
        <v>111</v>
      </c>
      <c r="N194" s="26"/>
      <c r="O194" s="26"/>
      <c r="P194" s="26"/>
      <c r="Q194" s="26"/>
      <c r="R194" s="26"/>
      <c r="S194" s="26"/>
      <c r="T194" s="26"/>
      <c r="U194" s="26"/>
      <c r="V194" s="107" t="s">
        <v>111</v>
      </c>
      <c r="W194" s="26"/>
      <c r="X194" s="26"/>
      <c r="Y194" s="26"/>
      <c r="Z194" s="26"/>
      <c r="AA194" s="26"/>
      <c r="AB194" s="26"/>
      <c r="AC194" s="107" t="s">
        <v>111</v>
      </c>
      <c r="AD194" s="26"/>
      <c r="AE194" s="26"/>
      <c r="AF194" s="26"/>
      <c r="AG194" s="26"/>
      <c r="AH194" s="26"/>
      <c r="AI194" s="42"/>
      <c r="AJ194" s="108" t="s">
        <v>111</v>
      </c>
      <c r="AK194" s="26"/>
      <c r="AL194" s="26"/>
      <c r="AM194" s="42"/>
      <c r="AN194" s="42"/>
      <c r="AO194" s="42"/>
      <c r="AP194" s="42"/>
      <c r="AQ194" s="7">
        <v>4</v>
      </c>
      <c r="AR194" s="77">
        <v>102</v>
      </c>
      <c r="AS194" s="8">
        <f t="shared" si="48"/>
        <v>3.9215686274509803E-2</v>
      </c>
    </row>
    <row r="195" spans="1:45" ht="44.25" customHeight="1">
      <c r="A195" s="125"/>
      <c r="B195" s="88" t="s">
        <v>84</v>
      </c>
      <c r="C195" s="55">
        <v>11</v>
      </c>
      <c r="D195" s="49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108" t="s">
        <v>111</v>
      </c>
      <c r="AJ195" s="42"/>
      <c r="AK195" s="26"/>
      <c r="AL195" s="26"/>
      <c r="AM195" s="42"/>
      <c r="AN195" s="42"/>
      <c r="AO195" s="42"/>
      <c r="AP195" s="42"/>
      <c r="AQ195" s="7">
        <v>1</v>
      </c>
      <c r="AR195" s="77">
        <f t="shared" ref="AR195" si="51">34*1</f>
        <v>34</v>
      </c>
      <c r="AS195" s="8">
        <f t="shared" si="48"/>
        <v>2.9411764705882353E-2</v>
      </c>
    </row>
    <row r="196" spans="1:45" ht="30.75" customHeight="1">
      <c r="A196" s="125"/>
      <c r="B196" s="88" t="s">
        <v>108</v>
      </c>
      <c r="C196" s="89">
        <v>11</v>
      </c>
      <c r="D196" s="49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108" t="s">
        <v>111</v>
      </c>
      <c r="AJ196" s="42"/>
      <c r="AK196" s="26"/>
      <c r="AL196" s="26"/>
      <c r="AM196" s="42"/>
      <c r="AN196" s="42"/>
      <c r="AO196" s="42"/>
      <c r="AP196" s="42"/>
      <c r="AQ196" s="7">
        <v>1</v>
      </c>
      <c r="AR196" s="77">
        <v>34</v>
      </c>
      <c r="AS196" s="8">
        <v>2.9399999999999999E-2</v>
      </c>
    </row>
    <row r="197" spans="1:45" ht="31.5" customHeight="1">
      <c r="A197" s="125"/>
      <c r="B197" s="88" t="s">
        <v>109</v>
      </c>
      <c r="C197" s="89">
        <v>11</v>
      </c>
      <c r="D197" s="49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42"/>
      <c r="AJ197" s="108" t="s">
        <v>111</v>
      </c>
      <c r="AK197" s="26"/>
      <c r="AL197" s="26"/>
      <c r="AM197" s="42"/>
      <c r="AN197" s="42"/>
      <c r="AO197" s="42"/>
      <c r="AP197" s="42"/>
      <c r="AQ197" s="7">
        <v>1</v>
      </c>
      <c r="AR197" s="77">
        <v>34</v>
      </c>
      <c r="AS197" s="8">
        <v>2.9399999999999999E-2</v>
      </c>
    </row>
    <row r="198" spans="1:45" ht="30" customHeight="1">
      <c r="A198" s="125"/>
      <c r="B198" s="88" t="s">
        <v>110</v>
      </c>
      <c r="C198" s="89">
        <v>11</v>
      </c>
      <c r="D198" s="49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107" t="s">
        <v>111</v>
      </c>
      <c r="AH198" s="26"/>
      <c r="AI198" s="42"/>
      <c r="AJ198" s="42"/>
      <c r="AK198" s="26"/>
      <c r="AL198" s="26"/>
      <c r="AM198" s="42"/>
      <c r="AN198" s="42"/>
      <c r="AO198" s="42"/>
      <c r="AP198" s="42"/>
      <c r="AQ198" s="7">
        <v>1</v>
      </c>
      <c r="AR198" s="77">
        <v>34</v>
      </c>
      <c r="AS198" s="8">
        <v>2.9399999999999999E-2</v>
      </c>
    </row>
    <row r="199" spans="1:45" ht="30" customHeight="1">
      <c r="A199" s="125"/>
      <c r="B199" s="88" t="s">
        <v>68</v>
      </c>
      <c r="C199" s="55">
        <v>11</v>
      </c>
      <c r="D199" s="49"/>
      <c r="E199" s="26"/>
      <c r="F199" s="26"/>
      <c r="G199" s="26"/>
      <c r="H199" s="115" t="s">
        <v>116</v>
      </c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115" t="s">
        <v>116</v>
      </c>
      <c r="AI199" s="42"/>
      <c r="AJ199" s="42"/>
      <c r="AK199" s="26"/>
      <c r="AL199" s="26"/>
      <c r="AM199" s="42"/>
      <c r="AN199" s="42"/>
      <c r="AO199" s="42"/>
      <c r="AP199" s="42"/>
      <c r="AQ199" s="7">
        <v>2</v>
      </c>
      <c r="AR199" s="77">
        <v>68</v>
      </c>
      <c r="AS199" s="8">
        <f t="shared" si="48"/>
        <v>2.9411764705882353E-2</v>
      </c>
    </row>
    <row r="200" spans="1:45" ht="18.75" customHeight="1">
      <c r="A200" s="64"/>
      <c r="B200" s="65"/>
      <c r="C200" s="65"/>
      <c r="D200" s="65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4"/>
      <c r="AN200" s="64"/>
      <c r="AO200" s="64"/>
      <c r="AP200" s="64"/>
      <c r="AQ200" s="64"/>
      <c r="AR200" s="64"/>
      <c r="AS200" s="64"/>
    </row>
  </sheetData>
  <mergeCells count="205">
    <mergeCell ref="AS10:AS12"/>
    <mergeCell ref="A11:B12"/>
    <mergeCell ref="C11:C12"/>
    <mergeCell ref="E11:H11"/>
    <mergeCell ref="I11:L11"/>
    <mergeCell ref="M11:P11"/>
    <mergeCell ref="Q11:T11"/>
    <mergeCell ref="U11:W11"/>
    <mergeCell ref="X11:AA11"/>
    <mergeCell ref="AB11:AD11"/>
    <mergeCell ref="AM11:AP11"/>
    <mergeCell ref="A10:D10"/>
    <mergeCell ref="E10:AP10"/>
    <mergeCell ref="AQ10:AQ12"/>
    <mergeCell ref="AR10:AR12"/>
    <mergeCell ref="AE11:AI11"/>
    <mergeCell ref="AJ11:AL11"/>
    <mergeCell ref="AR22:AR24"/>
    <mergeCell ref="AJ23:AL23"/>
    <mergeCell ref="AM23:AP23"/>
    <mergeCell ref="A21:D21"/>
    <mergeCell ref="AS22:AS24"/>
    <mergeCell ref="E23:H23"/>
    <mergeCell ref="I23:L23"/>
    <mergeCell ref="M23:P23"/>
    <mergeCell ref="Q23:T23"/>
    <mergeCell ref="U23:W23"/>
    <mergeCell ref="X23:AA23"/>
    <mergeCell ref="AB23:AD23"/>
    <mergeCell ref="AE23:AI23"/>
    <mergeCell ref="A23:B24"/>
    <mergeCell ref="C23:C24"/>
    <mergeCell ref="A22:D22"/>
    <mergeCell ref="E22:AP22"/>
    <mergeCell ref="AR78:AR80"/>
    <mergeCell ref="AS78:AS80"/>
    <mergeCell ref="A79:C80"/>
    <mergeCell ref="E79:H79"/>
    <mergeCell ref="I79:L79"/>
    <mergeCell ref="M79:P79"/>
    <mergeCell ref="Q79:T79"/>
    <mergeCell ref="A51:A60"/>
    <mergeCell ref="AR62:AR64"/>
    <mergeCell ref="AS62:AS64"/>
    <mergeCell ref="M63:P63"/>
    <mergeCell ref="Q63:T63"/>
    <mergeCell ref="U63:W63"/>
    <mergeCell ref="E63:H63"/>
    <mergeCell ref="AJ79:AL79"/>
    <mergeCell ref="U79:W79"/>
    <mergeCell ref="X79:AA79"/>
    <mergeCell ref="AB79:AD79"/>
    <mergeCell ref="AE79:AI79"/>
    <mergeCell ref="AQ78:AQ80"/>
    <mergeCell ref="I63:L63"/>
    <mergeCell ref="X63:AA63"/>
    <mergeCell ref="AB63:AD63"/>
    <mergeCell ref="AE63:AI63"/>
    <mergeCell ref="AR94:AR96"/>
    <mergeCell ref="AS94:AS96"/>
    <mergeCell ref="A95:C96"/>
    <mergeCell ref="E95:H95"/>
    <mergeCell ref="I95:L95"/>
    <mergeCell ref="M95:P95"/>
    <mergeCell ref="Q95:T95"/>
    <mergeCell ref="U95:W95"/>
    <mergeCell ref="X95:AA95"/>
    <mergeCell ref="AB95:AD95"/>
    <mergeCell ref="AE95:AI95"/>
    <mergeCell ref="AJ95:AL95"/>
    <mergeCell ref="AM95:AP95"/>
    <mergeCell ref="A94:D94"/>
    <mergeCell ref="E94:AP94"/>
    <mergeCell ref="AQ94:AQ96"/>
    <mergeCell ref="E137:H137"/>
    <mergeCell ref="I137:L137"/>
    <mergeCell ref="M137:P137"/>
    <mergeCell ref="A117:A134"/>
    <mergeCell ref="AM137:AP137"/>
    <mergeCell ref="A136:D136"/>
    <mergeCell ref="AR114:AR116"/>
    <mergeCell ref="AS114:AS116"/>
    <mergeCell ref="A115:C116"/>
    <mergeCell ref="E115:H115"/>
    <mergeCell ref="I115:L115"/>
    <mergeCell ref="M115:P115"/>
    <mergeCell ref="Q115:T115"/>
    <mergeCell ref="U115:W115"/>
    <mergeCell ref="X115:AA115"/>
    <mergeCell ref="AB115:AD115"/>
    <mergeCell ref="AE115:AI115"/>
    <mergeCell ref="AJ115:AL115"/>
    <mergeCell ref="AM115:AP115"/>
    <mergeCell ref="A114:D114"/>
    <mergeCell ref="E114:AP114"/>
    <mergeCell ref="AQ114:AQ116"/>
    <mergeCell ref="E136:AP136"/>
    <mergeCell ref="AQ136:AQ138"/>
    <mergeCell ref="AS157:AS159"/>
    <mergeCell ref="E158:H158"/>
    <mergeCell ref="I158:L158"/>
    <mergeCell ref="M158:P158"/>
    <mergeCell ref="Q158:T158"/>
    <mergeCell ref="A139:A155"/>
    <mergeCell ref="Q137:T137"/>
    <mergeCell ref="U137:W137"/>
    <mergeCell ref="X137:AA137"/>
    <mergeCell ref="AB137:AD137"/>
    <mergeCell ref="AE137:AI137"/>
    <mergeCell ref="AJ137:AL137"/>
    <mergeCell ref="U158:W158"/>
    <mergeCell ref="X158:AA158"/>
    <mergeCell ref="AB158:AD158"/>
    <mergeCell ref="AE158:AI158"/>
    <mergeCell ref="AJ158:AL158"/>
    <mergeCell ref="AM158:AP158"/>
    <mergeCell ref="E157:AP157"/>
    <mergeCell ref="AQ157:AQ159"/>
    <mergeCell ref="AR157:AR159"/>
    <mergeCell ref="AR136:AR138"/>
    <mergeCell ref="AS136:AS138"/>
    <mergeCell ref="A137:C138"/>
    <mergeCell ref="AS179:AS181"/>
    <mergeCell ref="E180:H180"/>
    <mergeCell ref="I180:L180"/>
    <mergeCell ref="M180:P180"/>
    <mergeCell ref="Q180:T180"/>
    <mergeCell ref="U180:W180"/>
    <mergeCell ref="X180:AA180"/>
    <mergeCell ref="AB180:AD180"/>
    <mergeCell ref="E179:AP179"/>
    <mergeCell ref="AQ179:AQ181"/>
    <mergeCell ref="AE180:AI180"/>
    <mergeCell ref="AJ180:AL180"/>
    <mergeCell ref="AM180:AP180"/>
    <mergeCell ref="A182:A199"/>
    <mergeCell ref="AR179:AR181"/>
    <mergeCell ref="A180:C181"/>
    <mergeCell ref="A179:D179"/>
    <mergeCell ref="B4:C4"/>
    <mergeCell ref="AR48:AR50"/>
    <mergeCell ref="AS48:AS50"/>
    <mergeCell ref="A49:B50"/>
    <mergeCell ref="C49:C50"/>
    <mergeCell ref="E49:H49"/>
    <mergeCell ref="I49:L49"/>
    <mergeCell ref="M49:P49"/>
    <mergeCell ref="Q49:T49"/>
    <mergeCell ref="U49:W49"/>
    <mergeCell ref="A48:D48"/>
    <mergeCell ref="E48:AP48"/>
    <mergeCell ref="X49:AA49"/>
    <mergeCell ref="AB49:AD49"/>
    <mergeCell ref="AE49:AI49"/>
    <mergeCell ref="AJ49:AL49"/>
    <mergeCell ref="AM49:AP49"/>
    <mergeCell ref="AR35:AR37"/>
    <mergeCell ref="AS35:AS37"/>
    <mergeCell ref="A36:B37"/>
    <mergeCell ref="A13:A20"/>
    <mergeCell ref="AC3:AM5"/>
    <mergeCell ref="A7:B7"/>
    <mergeCell ref="C7:D7"/>
    <mergeCell ref="A77:D77"/>
    <mergeCell ref="A65:A76"/>
    <mergeCell ref="E62:AP62"/>
    <mergeCell ref="AN3:AO5"/>
    <mergeCell ref="A25:A33"/>
    <mergeCell ref="AP5:AQ5"/>
    <mergeCell ref="X6:AB6"/>
    <mergeCell ref="AQ62:AQ64"/>
    <mergeCell ref="AQ35:AQ37"/>
    <mergeCell ref="AQ48:AQ50"/>
    <mergeCell ref="AQ22:AQ24"/>
    <mergeCell ref="G3:W3"/>
    <mergeCell ref="G5:W7"/>
    <mergeCell ref="AJ63:AL63"/>
    <mergeCell ref="AM63:AP63"/>
    <mergeCell ref="AP4:AQ4"/>
    <mergeCell ref="X3:AB3"/>
    <mergeCell ref="X4:AB5"/>
    <mergeCell ref="A160:A177"/>
    <mergeCell ref="A158:C159"/>
    <mergeCell ref="A157:D157"/>
    <mergeCell ref="A97:A112"/>
    <mergeCell ref="A81:A92"/>
    <mergeCell ref="Q36:T36"/>
    <mergeCell ref="U36:W36"/>
    <mergeCell ref="E35:AP35"/>
    <mergeCell ref="X36:AA36"/>
    <mergeCell ref="AB36:AD36"/>
    <mergeCell ref="AE36:AI36"/>
    <mergeCell ref="AJ36:AL36"/>
    <mergeCell ref="AM36:AP36"/>
    <mergeCell ref="A35:D35"/>
    <mergeCell ref="A62:D62"/>
    <mergeCell ref="AM79:AP79"/>
    <mergeCell ref="A78:D78"/>
    <mergeCell ref="E78:AP78"/>
    <mergeCell ref="A38:A46"/>
    <mergeCell ref="A63:C64"/>
    <mergeCell ref="C36:C37"/>
    <mergeCell ref="E36:H36"/>
    <mergeCell ref="I36:L36"/>
    <mergeCell ref="M36:P36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21" max="50" man="1"/>
    <brk id="34" max="50" man="1"/>
    <brk id="47" max="50" man="1"/>
    <brk id="61" max="50" man="1"/>
    <brk id="77" max="16383" man="1"/>
    <brk id="93" max="16383" man="1"/>
    <brk id="113" max="16383" man="1"/>
    <brk id="135" max="16383" man="1"/>
    <brk id="156" max="50" man="1"/>
    <brk id="178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k115</cp:lastModifiedBy>
  <cp:lastPrinted>2025-07-31T04:29:37Z</cp:lastPrinted>
  <dcterms:created xsi:type="dcterms:W3CDTF">2024-09-28T08:38:22Z</dcterms:created>
  <dcterms:modified xsi:type="dcterms:W3CDTF">2026-01-04T09:15:05Z</dcterms:modified>
</cp:coreProperties>
</file>